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Guide" sheetId="1" state="visible" r:id="rId1"/>
    <sheet xmlns:r="http://schemas.openxmlformats.org/officeDocument/2006/relationships" name="Setup" sheetId="2" state="visible" r:id="rId2"/>
    <sheet xmlns:r="http://schemas.openxmlformats.org/officeDocument/2006/relationships" name="Checklist" sheetId="3" state="visible" r:id="rId3"/>
    <sheet xmlns:r="http://schemas.openxmlformats.org/officeDocument/2006/relationships" name="AI-SaaS" sheetId="4" state="visible" r:id="rId4"/>
    <sheet xmlns:r="http://schemas.openxmlformats.org/officeDocument/2006/relationships" name="D2C" sheetId="5" state="visible" r:id="rId5"/>
    <sheet xmlns:r="http://schemas.openxmlformats.org/officeDocument/2006/relationships" name="Healthcare" sheetId="6" state="visible" r:id="rId6"/>
  </sheets>
  <definedNames/>
  <calcPr calcId="124519" fullCalcOnLoad="1"/>
</workbook>
</file>

<file path=xl/styles.xml><?xml version="1.0" encoding="utf-8"?>
<styleSheet xmlns="http://schemas.openxmlformats.org/spreadsheetml/2006/main">
  <numFmts count="3">
    <numFmt numFmtId="164" formatCode="0.0%"/>
    <numFmt numFmtId="165" formatCode="0.0x"/>
    <numFmt numFmtId="166" formatCode="0.0"/>
  </numFmts>
  <fonts count="15">
    <font>
      <name val="Calibri"/>
      <family val="2"/>
      <color theme="1"/>
      <sz val="11"/>
      <scheme val="minor"/>
    </font>
    <font>
      <name val="Calibri"/>
      <b val="1"/>
      <color rgb="00FFFFFF"/>
      <sz val="13"/>
    </font>
    <font>
      <name val="Calibri"/>
      <i val="1"/>
      <color rgb="00808080"/>
      <sz val="10"/>
    </font>
    <font>
      <name val="Calibri"/>
      <color rgb="00333333"/>
      <sz val="10"/>
    </font>
    <font>
      <name val="Calibri"/>
      <color rgb="002566B0"/>
      <sz val="10"/>
    </font>
    <font>
      <name val="Calibri"/>
      <b val="1"/>
      <color rgb="00FFFFFF"/>
      <sz val="10"/>
    </font>
    <font>
      <name val="Calibri"/>
      <b val="1"/>
      <color rgb="00FFFFFF"/>
      <sz val="11"/>
    </font>
    <font>
      <color rgb="00FFFFFF"/>
      <sz val="1"/>
    </font>
    <font>
      <name val="Calibri"/>
      <b val="1"/>
      <color rgb="00333333"/>
      <sz val="10"/>
    </font>
    <font>
      <name val="Calibri"/>
      <b val="1"/>
      <color rgb="001A1A1A"/>
      <sz val="10"/>
    </font>
    <font>
      <name val="Calibri"/>
      <color rgb="001A1A1A"/>
      <sz val="10"/>
    </font>
    <font>
      <name val="Calibri"/>
      <b val="1"/>
      <color rgb="00333333"/>
      <sz val="16"/>
    </font>
    <font>
      <name val="Calibri"/>
      <b val="1"/>
      <color rgb="002566B0"/>
      <sz val="11"/>
    </font>
    <font>
      <name val="Calibri"/>
      <b val="1"/>
      <color rgb="00333333"/>
      <sz val="12"/>
    </font>
    <font>
      <name val="Calibri"/>
      <b val="1"/>
      <color rgb="002566B0"/>
      <sz val="10"/>
    </font>
  </fonts>
  <fills count="7">
    <fill>
      <patternFill/>
    </fill>
    <fill>
      <patternFill patternType="gray125"/>
    </fill>
    <fill>
      <patternFill patternType="solid">
        <fgColor rgb="00333333"/>
      </patternFill>
    </fill>
    <fill>
      <patternFill patternType="solid">
        <fgColor rgb="00F7F7F7"/>
      </patternFill>
    </fill>
    <fill>
      <patternFill patternType="solid">
        <fgColor rgb="00F2F2F2"/>
      </patternFill>
    </fill>
    <fill>
      <patternFill patternType="solid">
        <fgColor rgb="00D9D9D9"/>
      </patternFill>
    </fill>
    <fill>
      <patternFill patternType="solid">
        <fgColor rgb="00FFFFFF"/>
      </patternFill>
    </fill>
  </fills>
  <borders count="7">
    <border>
      <left/>
      <right/>
      <top/>
      <bottom/>
      <diagonal/>
    </border>
    <border>
      <left style="thin">
        <color rgb="00808080"/>
      </left>
      <right style="thin">
        <color rgb="00808080"/>
      </right>
      <top style="thin">
        <color rgb="00808080"/>
      </top>
      <bottom style="thin">
        <color rgb="00808080"/>
      </bottom>
    </border>
    <border>
      <bottom style="thin">
        <color rgb="00808080"/>
      </bottom>
    </border>
    <border>
      <bottom style="medium">
        <color rgb="00333333"/>
      </bottom>
    </border>
    <border>
      <top style="thin">
        <color rgb="00808080"/>
      </top>
      <bottom style="thin">
        <color rgb="00808080"/>
      </bottom>
    </border>
    <border>
      <top style="thin">
        <color rgb="00333333"/>
      </top>
      <bottom style="double">
        <color rgb="00333333"/>
      </bottom>
    </border>
    <border>
      <left/>
      <right/>
      <top/>
      <bottom style="medium">
        <color rgb="00333333"/>
      </bottom>
      <diagonal/>
    </border>
  </borders>
  <cellStyleXfs count="1">
    <xf numFmtId="0" fontId="0" fillId="0" borderId="0"/>
  </cellStyleXfs>
  <cellXfs count="55">
    <xf numFmtId="0" fontId="0" fillId="0" borderId="0" pivotButton="0" quotePrefix="0" xfId="0"/>
    <xf numFmtId="0" fontId="1" fillId="2" borderId="0" applyAlignment="1" pivotButton="0" quotePrefix="0" xfId="0">
      <alignment horizontal="center" vertical="center" wrapText="1"/>
    </xf>
    <xf numFmtId="0" fontId="0" fillId="2" borderId="0" pivotButton="0" quotePrefix="0" xfId="0"/>
    <xf numFmtId="0" fontId="2" fillId="0" borderId="0" applyAlignment="1" pivotButton="0" quotePrefix="0" xfId="0">
      <alignment horizontal="left" vertical="top" wrapText="1"/>
    </xf>
    <xf numFmtId="0" fontId="3" fillId="3" borderId="0" applyAlignment="1" pivotButton="0" quotePrefix="0" xfId="0">
      <alignment horizontal="left" vertical="center"/>
    </xf>
    <xf numFmtId="0" fontId="4" fillId="3" borderId="1" applyAlignment="1" pivotButton="0" quotePrefix="0" xfId="0">
      <alignment horizontal="left" vertical="center"/>
    </xf>
    <xf numFmtId="0" fontId="5" fillId="2" borderId="2" applyAlignment="1" pivotButton="0" quotePrefix="0" xfId="0">
      <alignment horizontal="center" vertical="center" wrapText="1"/>
    </xf>
    <xf numFmtId="0" fontId="0" fillId="2" borderId="2" pivotButton="0" quotePrefix="0" xfId="0"/>
    <xf numFmtId="0" fontId="6" fillId="2" borderId="0" applyAlignment="1" pivotButton="0" quotePrefix="0" xfId="0">
      <alignment horizontal="left" vertical="center"/>
    </xf>
    <xf numFmtId="0" fontId="3" fillId="4" borderId="0" applyAlignment="1" pivotButton="0" quotePrefix="0" xfId="0">
      <alignment horizontal="left" vertical="center"/>
    </xf>
    <xf numFmtId="0" fontId="4" fillId="4" borderId="1" applyAlignment="1" pivotButton="0" quotePrefix="0" xfId="0">
      <alignment horizontal="center" vertical="center" wrapText="1"/>
    </xf>
    <xf numFmtId="0" fontId="7" fillId="4" borderId="0" pivotButton="0" quotePrefix="0" xfId="0"/>
    <xf numFmtId="0" fontId="3" fillId="0" borderId="0" applyAlignment="1" pivotButton="0" quotePrefix="0" xfId="0">
      <alignment horizontal="left" vertical="center"/>
    </xf>
    <xf numFmtId="0" fontId="4" fillId="0" borderId="1" applyAlignment="1" pivotButton="0" quotePrefix="0" xfId="0">
      <alignment horizontal="center" vertical="center" wrapText="1"/>
    </xf>
    <xf numFmtId="0" fontId="7" fillId="0" borderId="0" pivotButton="0" quotePrefix="0" xfId="0"/>
    <xf numFmtId="0" fontId="8" fillId="5" borderId="3" applyAlignment="1" pivotButton="0" quotePrefix="0" xfId="0">
      <alignment horizontal="left" vertical="center"/>
    </xf>
    <xf numFmtId="0" fontId="0" fillId="5" borderId="3" pivotButton="0" quotePrefix="0" xfId="0"/>
    <xf numFmtId="0" fontId="4" fillId="0" borderId="0" applyAlignment="1" pivotButton="0" quotePrefix="0" xfId="0">
      <alignment horizontal="left" vertical="center" indent="2"/>
    </xf>
    <xf numFmtId="4" fontId="4" fillId="0" borderId="0" applyAlignment="1" pivotButton="0" quotePrefix="0" xfId="0">
      <alignment horizontal="right" vertical="center"/>
    </xf>
    <xf numFmtId="0" fontId="9" fillId="4" borderId="4" applyAlignment="1" pivotButton="0" quotePrefix="0" xfId="0">
      <alignment horizontal="left" vertical="center"/>
    </xf>
    <xf numFmtId="4" fontId="9" fillId="4" borderId="4" applyAlignment="1" pivotButton="0" quotePrefix="0" xfId="0">
      <alignment horizontal="right" vertical="center"/>
    </xf>
    <xf numFmtId="0" fontId="8" fillId="4" borderId="5" applyAlignment="1" pivotButton="0" quotePrefix="0" xfId="0">
      <alignment horizontal="left" vertical="center"/>
    </xf>
    <xf numFmtId="3" fontId="8" fillId="4" borderId="5" applyAlignment="1" pivotButton="0" quotePrefix="0" xfId="0">
      <alignment horizontal="right" vertical="center"/>
    </xf>
    <xf numFmtId="3" fontId="4" fillId="0" borderId="0" applyAlignment="1" pivotButton="0" quotePrefix="0" xfId="0">
      <alignment horizontal="right" vertical="center"/>
    </xf>
    <xf numFmtId="3" fontId="9" fillId="4" borderId="4" applyAlignment="1" pivotButton="0" quotePrefix="0" xfId="0">
      <alignment horizontal="right" vertical="center"/>
    </xf>
    <xf numFmtId="0" fontId="2" fillId="0" borderId="0" applyAlignment="1" pivotButton="0" quotePrefix="0" xfId="0">
      <alignment horizontal="left" vertical="center"/>
    </xf>
    <xf numFmtId="164" fontId="2" fillId="0" borderId="0" applyAlignment="1" pivotButton="0" quotePrefix="0" xfId="0">
      <alignment horizontal="right" vertical="center"/>
    </xf>
    <xf numFmtId="164" fontId="4" fillId="0" borderId="0" applyAlignment="1" pivotButton="0" quotePrefix="0" xfId="0">
      <alignment horizontal="right" vertical="center"/>
    </xf>
    <xf numFmtId="0" fontId="10" fillId="0" borderId="0" applyAlignment="1" pivotButton="0" quotePrefix="0" xfId="0">
      <alignment horizontal="left" vertical="center"/>
    </xf>
    <xf numFmtId="4" fontId="10" fillId="0" borderId="0" applyAlignment="1" pivotButton="0" quotePrefix="0" xfId="0">
      <alignment horizontal="right" vertical="center"/>
    </xf>
    <xf numFmtId="165" fontId="10" fillId="0" borderId="0" applyAlignment="1" pivotButton="0" quotePrefix="0" xfId="0">
      <alignment horizontal="right" vertical="center"/>
    </xf>
    <xf numFmtId="166" fontId="10" fillId="0" borderId="0" applyAlignment="1" pivotButton="0" quotePrefix="0" xfId="0">
      <alignment horizontal="right" vertical="center"/>
    </xf>
    <xf numFmtId="164" fontId="9" fillId="4" borderId="4" applyAlignment="1" pivotButton="0" quotePrefix="0" xfId="0">
      <alignment horizontal="right" vertical="center"/>
    </xf>
    <xf numFmtId="165" fontId="9" fillId="4" borderId="4" applyAlignment="1" pivotButton="0" quotePrefix="0" xfId="0">
      <alignment horizontal="right" vertical="center"/>
    </xf>
    <xf numFmtId="2" fontId="9" fillId="4" borderId="4" applyAlignment="1" pivotButton="0" quotePrefix="0" xfId="0">
      <alignment horizontal="right" vertical="center"/>
    </xf>
    <xf numFmtId="4" fontId="8" fillId="4" borderId="5" applyAlignment="1" pivotButton="0" quotePrefix="0" xfId="0">
      <alignment horizontal="right" vertical="center"/>
    </xf>
    <xf numFmtId="166" fontId="9" fillId="4" borderId="4" applyAlignment="1" pivotButton="0" quotePrefix="0" xfId="0">
      <alignment horizontal="right" vertical="center"/>
    </xf>
    <xf numFmtId="0" fontId="4" fillId="0" borderId="0" applyAlignment="1" pivotButton="0" quotePrefix="0" xfId="0">
      <alignment horizontal="left" vertical="center"/>
    </xf>
    <xf numFmtId="49" fontId="4" fillId="0" borderId="0" applyAlignment="1" pivotButton="0" quotePrefix="0" xfId="0">
      <alignment horizontal="right" vertical="center"/>
    </xf>
    <xf numFmtId="0" fontId="8" fillId="0" borderId="0" pivotButton="0" quotePrefix="0" xfId="0"/>
    <xf numFmtId="1" fontId="4" fillId="0" borderId="0" applyAlignment="1" pivotButton="0" quotePrefix="0" xfId="0">
      <alignment horizontal="right" vertical="center"/>
    </xf>
    <xf numFmtId="166" fontId="4" fillId="0" borderId="0" applyAlignment="1" pivotButton="0" quotePrefix="0" xfId="0">
      <alignment horizontal="right" vertical="center"/>
    </xf>
    <xf numFmtId="0" fontId="4" fillId="0" borderId="0" applyAlignment="1" pivotButton="0" quotePrefix="0" xfId="0">
      <alignment horizontal="left" vertical="center" indent="4"/>
    </xf>
    <xf numFmtId="0" fontId="2" fillId="0" borderId="0" applyAlignment="1" pivotButton="0" quotePrefix="0" xfId="0">
      <alignment horizontal="left" vertical="center" indent="2"/>
    </xf>
    <xf numFmtId="0" fontId="0" fillId="6" borderId="0" pivotButton="0" quotePrefix="0" xfId="0"/>
    <xf numFmtId="0" fontId="11" fillId="6" borderId="0" applyAlignment="1" pivotButton="0" quotePrefix="0" xfId="0">
      <alignment horizontal="left" vertical="center"/>
    </xf>
    <xf numFmtId="0" fontId="3" fillId="6" borderId="0" applyAlignment="1" pivotButton="0" quotePrefix="0" xfId="0">
      <alignment horizontal="left" vertical="top" wrapText="1"/>
    </xf>
    <xf numFmtId="0" fontId="12" fillId="6" borderId="0" applyAlignment="1" pivotButton="0" quotePrefix="0" xfId="0">
      <alignment horizontal="left" vertical="center"/>
    </xf>
    <xf numFmtId="0" fontId="13" fillId="6" borderId="0" applyAlignment="1" pivotButton="0" quotePrefix="0" xfId="0">
      <alignment horizontal="left" vertical="center"/>
    </xf>
    <xf numFmtId="0" fontId="14" fillId="6" borderId="1" applyAlignment="1" pivotButton="0" quotePrefix="0" xfId="0">
      <alignment horizontal="center" vertical="center" wrapText="1"/>
    </xf>
    <xf numFmtId="0" fontId="3" fillId="6" borderId="0" applyAlignment="1" pivotButton="0" quotePrefix="0" xfId="0">
      <alignment horizontal="left" vertical="center"/>
    </xf>
    <xf numFmtId="0" fontId="3" fillId="4" borderId="1" applyAlignment="1" pivotButton="0" quotePrefix="0" xfId="0">
      <alignment horizontal="center" vertical="center" wrapText="1"/>
    </xf>
    <xf numFmtId="0" fontId="5" fillId="2" borderId="1" applyAlignment="1" pivotButton="0" quotePrefix="0" xfId="0">
      <alignment horizontal="center" vertical="center" wrapText="1"/>
    </xf>
    <xf numFmtId="0" fontId="2" fillId="6" borderId="0" applyAlignment="1" pivotButton="0" quotePrefix="0" xfId="0">
      <alignment horizontal="left" vertical="top" wrapText="1"/>
    </xf>
    <xf numFmtId="0" fontId="0" fillId="0" borderId="6"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tabColor rgb="002566B0"/>
    <outlinePr summaryBelow="1" summaryRight="1"/>
    <pageSetUpPr/>
  </sheetPr>
  <dimension ref="A1:D39"/>
  <sheetViews>
    <sheetView showGridLines="0" workbookViewId="0">
      <selection activeCell="A1" sqref="A1"/>
    </sheetView>
  </sheetViews>
  <sheetFormatPr baseColWidth="8" defaultRowHeight="15"/>
  <cols>
    <col width="4" customWidth="1" min="1" max="1"/>
    <col width="50" customWidth="1" min="2" max="2"/>
    <col width="4" customWidth="1" min="3" max="3"/>
    <col width="50" customWidth="1" min="4" max="4"/>
  </cols>
  <sheetData>
    <row r="1">
      <c r="A1" s="44" t="n"/>
      <c r="B1" s="44" t="n"/>
      <c r="C1" s="44" t="n"/>
      <c r="D1" s="44" t="n"/>
    </row>
    <row r="2">
      <c r="A2" s="44" t="n"/>
      <c r="B2" s="45" t="inlineStr">
        <is>
          <t>THE VC CORNER - Quick Start Guide</t>
        </is>
      </c>
    </row>
    <row r="3">
      <c r="A3" s="44" t="n"/>
      <c r="B3" s="46" t="inlineStr">
        <is>
          <t>Follow these 5 steps to create your investor-ready dashboard in minutes.</t>
        </is>
      </c>
    </row>
    <row r="4">
      <c r="A4" s="44" t="n"/>
      <c r="B4" s="44" t="n"/>
      <c r="C4" s="44" t="n"/>
      <c r="D4" s="44" t="n"/>
    </row>
    <row r="5">
      <c r="A5" s="44" t="n"/>
      <c r="B5" s="47" t="inlineStr">
        <is>
          <t>Step 1: Setup</t>
        </is>
      </c>
    </row>
    <row r="6" ht="40" customHeight="1">
      <c r="A6" s="44" t="n"/>
      <c r="B6" s="46" t="inlineStr">
        <is>
          <t>Go to the Setup sheet and fill in your Company Name, Business Type (AI-SaaS / D2C / Healthcare), Currency, and Fiscal Year start month.</t>
        </is>
      </c>
    </row>
    <row r="7">
      <c r="A7" s="44" t="n"/>
      <c r="B7" s="44" t="n"/>
      <c r="C7" s="44" t="n"/>
      <c r="D7" s="44" t="n"/>
    </row>
    <row r="8">
      <c r="A8" s="44" t="n"/>
      <c r="B8" s="47" t="inlineStr">
        <is>
          <t>Step 2: Checklist</t>
        </is>
      </c>
    </row>
    <row r="9" ht="40" customHeight="1">
      <c r="A9" s="44" t="n"/>
      <c r="B9" s="46" t="inlineStr">
        <is>
          <t>On the Checklist sheet, mark each section Yes or No. Only sections marked 'Yes' will appear on your dashboard. Start with the defaults.</t>
        </is>
      </c>
    </row>
    <row r="10">
      <c r="A10" s="44" t="n"/>
      <c r="B10" s="44" t="n"/>
      <c r="C10" s="44" t="n"/>
      <c r="D10" s="44" t="n"/>
    </row>
    <row r="11">
      <c r="A11" s="44" t="n"/>
      <c r="B11" s="47" t="inlineStr">
        <is>
          <t>Step 3: Fill Your Data</t>
        </is>
      </c>
    </row>
    <row r="12" ht="40" customHeight="1">
      <c r="A12" s="44" t="n"/>
      <c r="B12" s="46" t="inlineStr">
        <is>
          <t>Open the sheet matching your Business Type (AI-SaaS, D2C, or Healthcare). Fill only the blue cells - these are your inputs. Gray cells with formulas will auto-calculate. Enter 5-year projections in columns B through F.</t>
        </is>
      </c>
    </row>
    <row r="13">
      <c r="A13" s="44" t="n"/>
      <c r="B13" s="44" t="n"/>
      <c r="C13" s="44" t="n"/>
      <c r="D13" s="44" t="n"/>
    </row>
    <row r="14">
      <c r="A14" s="44" t="n"/>
      <c r="B14" s="47" t="inlineStr">
        <is>
          <t>Step 4: Upload</t>
        </is>
      </c>
    </row>
    <row r="15" ht="40" customHeight="1">
      <c r="A15" s="44" t="n"/>
      <c r="B15" s="46" t="inlineStr">
        <is>
          <t>Save this file, then go to thevcorner.com. Click 'Upload Template' and select your saved .xlsx file. Everything runs in your browser - your data never leaves your device.</t>
        </is>
      </c>
    </row>
    <row r="16">
      <c r="A16" s="44" t="n"/>
      <c r="B16" s="44" t="n"/>
      <c r="C16" s="44" t="n"/>
      <c r="D16" s="44" t="n"/>
    </row>
    <row r="17">
      <c r="A17" s="44" t="n"/>
      <c r="B17" s="47" t="inlineStr">
        <is>
          <t>Step 5: Dashboard</t>
        </is>
      </c>
    </row>
    <row r="18" ht="40" customHeight="1">
      <c r="A18" s="44" t="n"/>
      <c r="B18" s="46" t="inlineStr">
        <is>
          <t>Your investor-ready dashboard generates instantly with charts, KPIs, YoY growth badges, and a VC Readiness Radar. Export to PDF if needed.</t>
        </is>
      </c>
    </row>
    <row r="19">
      <c r="A19" s="44" t="n"/>
      <c r="B19" s="44" t="n"/>
      <c r="C19" s="44" t="n"/>
      <c r="D19" s="44" t="n"/>
    </row>
    <row r="20">
      <c r="A20" s="44" t="n"/>
      <c r="B20" s="44" t="n"/>
      <c r="C20" s="44" t="n"/>
      <c r="D20" s="44" t="n"/>
    </row>
    <row r="21">
      <c r="A21" s="44" t="n"/>
      <c r="B21" s="48" t="inlineStr">
        <is>
          <t>Color Legend</t>
        </is>
      </c>
    </row>
    <row r="22">
      <c r="A22" s="44" t="n"/>
      <c r="B22" s="49" t="inlineStr">
        <is>
          <t>Blue text</t>
        </is>
      </c>
      <c r="C22" s="50" t="inlineStr">
        <is>
          <t xml:space="preserve">  Your input - fill these cells</t>
        </is>
      </c>
    </row>
    <row r="23">
      <c r="A23" s="44" t="n"/>
      <c r="B23" s="51" t="inlineStr">
        <is>
          <t>Gray fill</t>
        </is>
      </c>
      <c r="C23" s="50" t="inlineStr">
        <is>
          <t xml:space="preserve">  Auto-calculated (formula) - do not edit</t>
        </is>
      </c>
    </row>
    <row r="24">
      <c r="A24" s="44" t="n"/>
      <c r="B24" s="52" t="inlineStr">
        <is>
          <t>Dark header</t>
        </is>
      </c>
      <c r="C24" s="50" t="inlineStr">
        <is>
          <t xml:space="preserve">  Section name / column header</t>
        </is>
      </c>
    </row>
    <row r="25">
      <c r="A25" s="44" t="n"/>
      <c r="B25" s="44" t="n"/>
      <c r="C25" s="44" t="n"/>
      <c r="D25" s="44" t="n"/>
    </row>
    <row r="26">
      <c r="A26" s="44" t="n"/>
      <c r="B26" s="48" t="inlineStr">
        <is>
          <t>Tips</t>
        </is>
      </c>
    </row>
    <row r="27" ht="30" customHeight="1">
      <c r="A27" s="44" t="n"/>
      <c r="B27" s="53" t="inlineStr">
        <is>
          <t xml:space="preserve">  •  Only fill sections you marked 'Yes' on the Checklist - everything else is ignored.</t>
        </is>
      </c>
    </row>
    <row r="28" ht="30" customHeight="1">
      <c r="A28" s="44" t="n"/>
      <c r="B28" s="53" t="inlineStr">
        <is>
          <t xml:space="preserve">  •  Formulas auto-calculate totals, margins, ratios, and derived metrics.</t>
        </is>
      </c>
    </row>
    <row r="29" ht="30" customHeight="1">
      <c r="A29" s="44" t="n"/>
      <c r="B29" s="53" t="inlineStr">
        <is>
          <t xml:space="preserve">  •  All values are in your chosen currency (set on Setup sheet). Use thousands (e.g. 1200 = $1.2M).</t>
        </is>
      </c>
    </row>
    <row r="30" ht="30" customHeight="1">
      <c r="A30" s="44" t="n"/>
      <c r="B30" s="53" t="inlineStr">
        <is>
          <t xml:space="preserve">  •  Upload your completed file at thevcorner.com - 100% private, browser-only processing.</t>
        </is>
      </c>
    </row>
    <row r="31">
      <c r="A31" s="44" t="n"/>
      <c r="B31" s="44" t="n"/>
      <c r="C31" s="44" t="n"/>
      <c r="D31" s="44" t="n"/>
    </row>
    <row r="32">
      <c r="A32" s="44" t="n"/>
      <c r="B32" s="44" t="n"/>
      <c r="C32" s="44" t="n"/>
      <c r="D32" s="44" t="n"/>
    </row>
    <row r="33">
      <c r="A33" s="44" t="n"/>
      <c r="B33" s="44" t="n"/>
      <c r="C33" s="44" t="n"/>
      <c r="D33" s="44" t="n"/>
    </row>
    <row r="34">
      <c r="A34" s="44" t="n"/>
      <c r="B34" s="44" t="n"/>
      <c r="C34" s="44" t="n"/>
      <c r="D34" s="44" t="n"/>
    </row>
    <row r="35">
      <c r="A35" s="44" t="n"/>
      <c r="B35" s="44" t="n"/>
      <c r="C35" s="44" t="n"/>
      <c r="D35" s="44" t="n"/>
    </row>
    <row r="36">
      <c r="A36" s="44" t="n"/>
      <c r="B36" s="44" t="n"/>
      <c r="C36" s="44" t="n"/>
      <c r="D36" s="44" t="n"/>
    </row>
    <row r="37">
      <c r="A37" s="44" t="n"/>
      <c r="B37" s="44" t="n"/>
      <c r="C37" s="44" t="n"/>
      <c r="D37" s="44" t="n"/>
    </row>
    <row r="38">
      <c r="A38" s="44" t="n"/>
      <c r="B38" s="44" t="n"/>
      <c r="C38" s="44" t="n"/>
      <c r="D38" s="44" t="n"/>
    </row>
    <row r="39">
      <c r="A39" s="44" t="n"/>
      <c r="B39" s="44" t="n"/>
      <c r="C39" s="44" t="n"/>
      <c r="D39" s="44" t="n"/>
    </row>
  </sheetData>
  <mergeCells count="21">
    <mergeCell ref="B11:D11"/>
    <mergeCell ref="B14:D14"/>
    <mergeCell ref="C24:D24"/>
    <mergeCell ref="B8:D8"/>
    <mergeCell ref="B17:D17"/>
    <mergeCell ref="B29:D29"/>
    <mergeCell ref="B28:D28"/>
    <mergeCell ref="B9:D9"/>
    <mergeCell ref="C22:D22"/>
    <mergeCell ref="B30:D30"/>
    <mergeCell ref="B15:D15"/>
    <mergeCell ref="B6:D6"/>
    <mergeCell ref="B5:D5"/>
    <mergeCell ref="B26:D26"/>
    <mergeCell ref="C23:D23"/>
    <mergeCell ref="B3:D3"/>
    <mergeCell ref="B18:D18"/>
    <mergeCell ref="B27:D27"/>
    <mergeCell ref="B21:D21"/>
    <mergeCell ref="B12:D12"/>
    <mergeCell ref="B2:D2"/>
  </mergeCells>
  <pageMargins left="0.75" right="0.75" top="1" bottom="1" header="0.5" footer="0.5"/>
</worksheet>
</file>

<file path=xl/worksheets/sheet2.xml><?xml version="1.0" encoding="utf-8"?>
<worksheet xmlns="http://schemas.openxmlformats.org/spreadsheetml/2006/main">
  <sheetPr>
    <tabColor rgb="00333333"/>
    <outlinePr summaryBelow="1" summaryRight="1"/>
    <pageSetUpPr/>
  </sheetPr>
  <dimension ref="A1:D6"/>
  <sheetViews>
    <sheetView showGridLines="0" workbookViewId="0">
      <pane ySplit="1" topLeftCell="A2" activePane="bottomLeft" state="frozen"/>
      <selection pane="bottomLeft" activeCell="A1" sqref="A1"/>
    </sheetView>
  </sheetViews>
  <sheetFormatPr baseColWidth="8" defaultRowHeight="15"/>
  <cols>
    <col width="30" customWidth="1" min="1" max="1"/>
    <col width="30" customWidth="1" min="2" max="2"/>
    <col width="40" customWidth="1" min="3" max="3"/>
    <col width="5" customWidth="1" min="4" max="4"/>
  </cols>
  <sheetData>
    <row r="1">
      <c r="A1" s="1" t="inlineStr">
        <is>
          <t>THE VC CORNER - Company Setup</t>
        </is>
      </c>
    </row>
    <row r="2">
      <c r="A2" s="3" t="inlineStr">
        <is>
          <t>Fill in your company details below. These drive the template and dashboard.</t>
        </is>
      </c>
    </row>
    <row r="3">
      <c r="A3" s="4" t="inlineStr">
        <is>
          <t>Company Name</t>
        </is>
      </c>
      <c r="B3" s="5" t="n"/>
      <c r="C3" s="25" t="inlineStr">
        <is>
          <t>Enter your company or product name</t>
        </is>
      </c>
    </row>
    <row r="4">
      <c r="A4" s="4" t="inlineStr">
        <is>
          <t>Business Type</t>
        </is>
      </c>
      <c r="B4" s="5" t="inlineStr">
        <is>
          <t>AI-SaaS</t>
        </is>
      </c>
      <c r="C4" s="25" t="inlineStr">
        <is>
          <t>Select the sector that best matches your business model</t>
        </is>
      </c>
    </row>
    <row r="5">
      <c r="A5" s="4" t="inlineStr">
        <is>
          <t>Currency</t>
        </is>
      </c>
      <c r="B5" s="5" t="inlineStr">
        <is>
          <t>INR</t>
        </is>
      </c>
      <c r="C5" s="25" t="inlineStr">
        <is>
          <t>Select the currency for all financial figures</t>
        </is>
      </c>
    </row>
    <row r="6">
      <c r="A6" s="4" t="inlineStr">
        <is>
          <t>FY Start Month</t>
        </is>
      </c>
      <c r="B6" s="5" t="inlineStr">
        <is>
          <t>April</t>
        </is>
      </c>
      <c r="C6" s="25" t="inlineStr">
        <is>
          <t>Select the month your fiscal year begins</t>
        </is>
      </c>
    </row>
  </sheetData>
  <mergeCells count="2">
    <mergeCell ref="A1:D1"/>
    <mergeCell ref="A2:B2"/>
  </mergeCells>
  <dataValidations count="3">
    <dataValidation sqref="B4" showDropDown="0" showInputMessage="0" showErrorMessage="0" allowBlank="0" errorTitle="Invalid Business Type" error="Please select AI-SaaS, D2C, or Healthcare" promptTitle="Business Type" prompt="Select your business type" type="list">
      <formula1>"AI-SaaS,D2C,Healthcare"</formula1>
    </dataValidation>
    <dataValidation sqref="B5" showDropDown="0" showInputMessage="0" showErrorMessage="0" allowBlank="0" errorTitle="Invalid Currency" error="Please select a valid currency" type="list">
      <formula1>"INR,USD,EUR,GBP"</formula1>
    </dataValidation>
    <dataValidation sqref="B6" showDropDown="0" showInputMessage="0" showErrorMessage="0" allowBlank="0" errorTitle="Invalid Month" error="Please select a month" type="list">
      <formula1>"January,February,March,April,May,June,July,August,September,October,November,December"</formula1>
    </dataValidation>
  </dataValidations>
  <pageMargins left="0.75" right="0.75" top="1" bottom="1" header="0.5" footer="0.5"/>
</worksheet>
</file>

<file path=xl/worksheets/sheet3.xml><?xml version="1.0" encoding="utf-8"?>
<worksheet xmlns="http://schemas.openxmlformats.org/spreadsheetml/2006/main">
  <sheetPr>
    <tabColor rgb="006B6B6B"/>
    <outlinePr summaryBelow="1" summaryRight="1"/>
    <pageSetUpPr/>
  </sheetPr>
  <dimension ref="A1:F65"/>
  <sheetViews>
    <sheetView showGridLines="0" workbookViewId="0">
      <pane ySplit="2" topLeftCell="A3" activePane="bottomLeft" state="frozen"/>
      <selection pane="bottomLeft" activeCell="A1" sqref="A1"/>
    </sheetView>
  </sheetViews>
  <sheetFormatPr baseColWidth="8" defaultRowHeight="15"/>
  <cols>
    <col width="14" customWidth="1" min="1" max="1"/>
    <col width="18" customWidth="1" min="2" max="2"/>
    <col width="34" customWidth="1" min="3" max="3"/>
    <col width="12" customWidth="1" min="4" max="4"/>
    <col width="5" customWidth="1" min="5" max="5"/>
    <col width="50" customWidth="1" min="6" max="6"/>
  </cols>
  <sheetData>
    <row r="1">
      <c r="A1" s="1" t="inlineStr">
        <is>
          <t>THE VC CORNER - Section Checklist</t>
        </is>
      </c>
    </row>
    <row r="2">
      <c r="A2" s="6" t="inlineStr">
        <is>
          <t>Sector</t>
        </is>
      </c>
      <c r="B2" s="6" t="inlineStr">
        <is>
          <t>Category</t>
        </is>
      </c>
      <c r="C2" s="6" t="inlineStr">
        <is>
          <t>Section Name</t>
        </is>
      </c>
      <c r="D2" s="6" t="inlineStr">
        <is>
          <t>Include?</t>
        </is>
      </c>
      <c r="E2" s="7" t="n"/>
    </row>
    <row r="3">
      <c r="A3" s="8" t="inlineStr">
        <is>
          <t>AI-SaaS</t>
        </is>
      </c>
      <c r="F3" s="3" t="inlineStr">
        <is>
          <t>How to use this checklist:
• Set each section to Yes or No
• Only 'Yes' sections appear on the dashboard
• The original 10 sections per sector default to Yes
• New v2 sections default to No - enable as needed</t>
        </is>
      </c>
    </row>
    <row r="4">
      <c r="A4" s="9" t="inlineStr">
        <is>
          <t>AI-SaaS</t>
        </is>
      </c>
      <c r="B4" s="9" t="inlineStr">
        <is>
          <t>Revenue</t>
        </is>
      </c>
      <c r="C4" s="9" t="inlineStr">
        <is>
          <t>MRR &amp; ARR Progression</t>
        </is>
      </c>
      <c r="D4" s="10" t="inlineStr">
        <is>
          <t>Yes</t>
        </is>
      </c>
      <c r="E4" s="11" t="inlineStr">
        <is>
          <t>saas_mrr_arr</t>
        </is>
      </c>
    </row>
    <row r="5">
      <c r="A5" s="12" t="inlineStr">
        <is>
          <t>AI-SaaS</t>
        </is>
      </c>
      <c r="B5" s="12" t="inlineStr">
        <is>
          <t>Revenue</t>
        </is>
      </c>
      <c r="C5" s="12" t="inlineStr">
        <is>
          <t>Revenue by Plan/Tier</t>
        </is>
      </c>
      <c r="D5" s="13" t="inlineStr">
        <is>
          <t>Yes</t>
        </is>
      </c>
      <c r="E5" s="14" t="inlineStr">
        <is>
          <t>saas_revenue_plan</t>
        </is>
      </c>
    </row>
    <row r="6">
      <c r="A6" s="9" t="inlineStr">
        <is>
          <t>AI-SaaS</t>
        </is>
      </c>
      <c r="B6" s="9" t="inlineStr">
        <is>
          <t>Retention</t>
        </is>
      </c>
      <c r="C6" s="9" t="inlineStr">
        <is>
          <t>Churn &amp; Retention</t>
        </is>
      </c>
      <c r="D6" s="10" t="inlineStr">
        <is>
          <t>Yes</t>
        </is>
      </c>
      <c r="E6" s="11" t="inlineStr">
        <is>
          <t>saas_churn_retention</t>
        </is>
      </c>
    </row>
    <row r="7">
      <c r="A7" s="12" t="inlineStr">
        <is>
          <t>AI-SaaS</t>
        </is>
      </c>
      <c r="B7" s="12" t="inlineStr">
        <is>
          <t>Retention</t>
        </is>
      </c>
      <c r="C7" s="12" t="inlineStr">
        <is>
          <t>Net Dollar Retention</t>
        </is>
      </c>
      <c r="D7" s="13" t="inlineStr">
        <is>
          <t>Yes</t>
        </is>
      </c>
      <c r="E7" s="14" t="inlineStr">
        <is>
          <t>saas_ndr</t>
        </is>
      </c>
    </row>
    <row r="8">
      <c r="A8" s="9" t="inlineStr">
        <is>
          <t>AI-SaaS</t>
        </is>
      </c>
      <c r="B8" s="9" t="inlineStr">
        <is>
          <t>Unit Economics</t>
        </is>
      </c>
      <c r="C8" s="9" t="inlineStr">
        <is>
          <t>CAC &amp; LTV</t>
        </is>
      </c>
      <c r="D8" s="10" t="inlineStr">
        <is>
          <t>Yes</t>
        </is>
      </c>
      <c r="E8" s="11" t="inlineStr">
        <is>
          <t>saas_cac_ltv</t>
        </is>
      </c>
    </row>
    <row r="9">
      <c r="A9" s="12" t="inlineStr">
        <is>
          <t>AI-SaaS</t>
        </is>
      </c>
      <c r="B9" s="12" t="inlineStr">
        <is>
          <t>Efficiency</t>
        </is>
      </c>
      <c r="C9" s="12" t="inlineStr">
        <is>
          <t>Rule of 40 &amp; Burn Multiple</t>
        </is>
      </c>
      <c r="D9" s="13" t="inlineStr">
        <is>
          <t>Yes</t>
        </is>
      </c>
      <c r="E9" s="14" t="inlineStr">
        <is>
          <t>saas_rule_of_40</t>
        </is>
      </c>
    </row>
    <row r="10">
      <c r="A10" s="9" t="inlineStr">
        <is>
          <t>AI-SaaS</t>
        </is>
      </c>
      <c r="B10" s="9" t="inlineStr">
        <is>
          <t>Efficiency</t>
        </is>
      </c>
      <c r="C10" s="9" t="inlineStr">
        <is>
          <t>Sales Efficiency</t>
        </is>
      </c>
      <c r="D10" s="10" t="inlineStr">
        <is>
          <t>Yes</t>
        </is>
      </c>
      <c r="E10" s="11" t="inlineStr">
        <is>
          <t>saas_sales_efficiency</t>
        </is>
      </c>
    </row>
    <row r="11">
      <c r="A11" s="12" t="inlineStr">
        <is>
          <t>AI-SaaS</t>
        </is>
      </c>
      <c r="B11" s="12" t="inlineStr">
        <is>
          <t>Financials</t>
        </is>
      </c>
      <c r="C11" s="12" t="inlineStr">
        <is>
          <t>P&amp;L Summary</t>
        </is>
      </c>
      <c r="D11" s="13" t="inlineStr">
        <is>
          <t>Yes</t>
        </is>
      </c>
      <c r="E11" s="14" t="inlineStr">
        <is>
          <t>saas_pnl</t>
        </is>
      </c>
    </row>
    <row r="12">
      <c r="A12" s="9" t="inlineStr">
        <is>
          <t>AI-SaaS</t>
        </is>
      </c>
      <c r="B12" s="9" t="inlineStr">
        <is>
          <t>Financials</t>
        </is>
      </c>
      <c r="C12" s="9" t="inlineStr">
        <is>
          <t>Cash &amp; Runway</t>
        </is>
      </c>
      <c r="D12" s="10" t="inlineStr">
        <is>
          <t>Yes</t>
        </is>
      </c>
      <c r="E12" s="11" t="inlineStr">
        <is>
          <t>saas_cash_runway</t>
        </is>
      </c>
    </row>
    <row r="13">
      <c r="A13" s="12" t="inlineStr">
        <is>
          <t>AI-SaaS</t>
        </is>
      </c>
      <c r="B13" s="12" t="inlineStr">
        <is>
          <t>Fundraising</t>
        </is>
      </c>
      <c r="C13" s="12" t="inlineStr">
        <is>
          <t>Fundraising &amp; Cap Table</t>
        </is>
      </c>
      <c r="D13" s="13" t="inlineStr">
        <is>
          <t>Yes</t>
        </is>
      </c>
      <c r="E13" s="14" t="inlineStr">
        <is>
          <t>saas_fundraising</t>
        </is>
      </c>
    </row>
    <row r="14">
      <c r="A14" s="9" t="inlineStr">
        <is>
          <t>AI-SaaS</t>
        </is>
      </c>
      <c r="B14" s="9" t="inlineStr">
        <is>
          <t>Operations</t>
        </is>
      </c>
      <c r="C14" s="9" t="inlineStr">
        <is>
          <t>Monthly Cohort MRR Retention</t>
        </is>
      </c>
      <c r="D14" s="10" t="inlineStr">
        <is>
          <t>No</t>
        </is>
      </c>
      <c r="E14" s="11" t="inlineStr">
        <is>
          <t>saas_cohort_mrr</t>
        </is>
      </c>
    </row>
    <row r="15">
      <c r="A15" s="12" t="inlineStr">
        <is>
          <t>AI-SaaS</t>
        </is>
      </c>
      <c r="B15" s="12" t="inlineStr">
        <is>
          <t>Operations</t>
        </is>
      </c>
      <c r="C15" s="12" t="inlineStr">
        <is>
          <t>Feature Adoption by Plan</t>
        </is>
      </c>
      <c r="D15" s="13" t="inlineStr">
        <is>
          <t>No</t>
        </is>
      </c>
      <c r="E15" s="14" t="inlineStr">
        <is>
          <t>saas_feature_adoption</t>
        </is>
      </c>
    </row>
    <row r="16">
      <c r="A16" s="9" t="inlineStr">
        <is>
          <t>AI-SaaS</t>
        </is>
      </c>
      <c r="B16" s="9" t="inlineStr">
        <is>
          <t>Revenue</t>
        </is>
      </c>
      <c r="C16" s="9" t="inlineStr">
        <is>
          <t>API Usage &amp; Overage Revenue</t>
        </is>
      </c>
      <c r="D16" s="10" t="inlineStr">
        <is>
          <t>No</t>
        </is>
      </c>
      <c r="E16" s="11" t="inlineStr">
        <is>
          <t>saas_api_usage</t>
        </is>
      </c>
    </row>
    <row r="17">
      <c r="A17" s="12" t="inlineStr">
        <is>
          <t>AI-SaaS</t>
        </is>
      </c>
      <c r="B17" s="12" t="inlineStr">
        <is>
          <t>Operations</t>
        </is>
      </c>
      <c r="C17" s="12" t="inlineStr">
        <is>
          <t>NPS Trend</t>
        </is>
      </c>
      <c r="D17" s="13" t="inlineStr">
        <is>
          <t>No</t>
        </is>
      </c>
      <c r="E17" s="14" t="inlineStr">
        <is>
          <t>saas_nps</t>
        </is>
      </c>
    </row>
    <row r="18">
      <c r="A18" s="9" t="inlineStr">
        <is>
          <t>AI-SaaS</t>
        </is>
      </c>
      <c r="B18" s="9" t="inlineStr">
        <is>
          <t>Operations</t>
        </is>
      </c>
      <c r="C18" s="9" t="inlineStr">
        <is>
          <t>Headcount &amp; Rev per Employee</t>
        </is>
      </c>
      <c r="D18" s="10" t="inlineStr">
        <is>
          <t>No</t>
        </is>
      </c>
      <c r="E18" s="11" t="inlineStr">
        <is>
          <t>saas_headcount</t>
        </is>
      </c>
    </row>
    <row r="19">
      <c r="A19" s="12" t="inlineStr">
        <is>
          <t>AI-SaaS</t>
        </is>
      </c>
      <c r="B19" s="12" t="inlineStr">
        <is>
          <t>Efficiency</t>
        </is>
      </c>
      <c r="C19" s="12" t="inlineStr">
        <is>
          <t>Infrastructure Cost vs Revenue</t>
        </is>
      </c>
      <c r="D19" s="13" t="inlineStr">
        <is>
          <t>No</t>
        </is>
      </c>
      <c r="E19" s="14" t="inlineStr">
        <is>
          <t>saas_infra_cost</t>
        </is>
      </c>
    </row>
    <row r="20">
      <c r="A20" s="9" t="inlineStr">
        <is>
          <t>AI-SaaS</t>
        </is>
      </c>
      <c r="B20" s="9" t="inlineStr">
        <is>
          <t>Revenue</t>
        </is>
      </c>
      <c r="C20" s="9" t="inlineStr">
        <is>
          <t>ARR Bridge</t>
        </is>
      </c>
      <c r="D20" s="10" t="inlineStr">
        <is>
          <t>No</t>
        </is>
      </c>
      <c r="E20" s="11" t="inlineStr">
        <is>
          <t>saas_arr_bridge</t>
        </is>
      </c>
    </row>
    <row r="21">
      <c r="A21" s="12" t="inlineStr">
        <is>
          <t>AI-SaaS</t>
        </is>
      </c>
      <c r="B21" s="12" t="inlineStr">
        <is>
          <t>Revenue</t>
        </is>
      </c>
      <c r="C21" s="12" t="inlineStr">
        <is>
          <t>Geographic Revenue Split</t>
        </is>
      </c>
      <c r="D21" s="13" t="inlineStr">
        <is>
          <t>No</t>
        </is>
      </c>
      <c r="E21" s="14" t="inlineStr">
        <is>
          <t>saas_geo_revenue</t>
        </is>
      </c>
    </row>
    <row r="22">
      <c r="A22" s="9" t="inlineStr">
        <is>
          <t>AI-SaaS</t>
        </is>
      </c>
      <c r="B22" s="9" t="inlineStr">
        <is>
          <t>Operations</t>
        </is>
      </c>
      <c r="C22" s="9" t="inlineStr">
        <is>
          <t>Support &amp; CSAT</t>
        </is>
      </c>
      <c r="D22" s="10" t="inlineStr">
        <is>
          <t>No</t>
        </is>
      </c>
      <c r="E22" s="11" t="inlineStr">
        <is>
          <t>saas_support_csat</t>
        </is>
      </c>
    </row>
    <row r="23">
      <c r="A23" s="12" t="inlineStr">
        <is>
          <t>AI-SaaS</t>
        </is>
      </c>
      <c r="B23" s="12" t="inlineStr">
        <is>
          <t>Efficiency</t>
        </is>
      </c>
      <c r="C23" s="12" t="inlineStr">
        <is>
          <t>Token/Compute Cost per Customer</t>
        </is>
      </c>
      <c r="D23" s="13" t="inlineStr">
        <is>
          <t>No</t>
        </is>
      </c>
      <c r="E23" s="14" t="inlineStr">
        <is>
          <t>saas_token_cost</t>
        </is>
      </c>
    </row>
    <row r="25">
      <c r="A25" s="8" t="inlineStr">
        <is>
          <t>D2C</t>
        </is>
      </c>
    </row>
    <row r="26">
      <c r="A26" s="9" t="inlineStr">
        <is>
          <t>D2C</t>
        </is>
      </c>
      <c r="B26" s="9" t="inlineStr">
        <is>
          <t>Revenue</t>
        </is>
      </c>
      <c r="C26" s="9" t="inlineStr">
        <is>
          <t>GMV &amp; AOV</t>
        </is>
      </c>
      <c r="D26" s="10" t="inlineStr">
        <is>
          <t>Yes</t>
        </is>
      </c>
      <c r="E26" s="11" t="inlineStr">
        <is>
          <t>d2c_gmv_aov</t>
        </is>
      </c>
    </row>
    <row r="27">
      <c r="A27" s="12" t="inlineStr">
        <is>
          <t>D2C</t>
        </is>
      </c>
      <c r="B27" s="12" t="inlineStr">
        <is>
          <t>Revenue</t>
        </is>
      </c>
      <c r="C27" s="12" t="inlineStr">
        <is>
          <t>Channel Revenue Breakup</t>
        </is>
      </c>
      <c r="D27" s="13" t="inlineStr">
        <is>
          <t>Yes</t>
        </is>
      </c>
      <c r="E27" s="14" t="inlineStr">
        <is>
          <t>d2c_channel_revenue</t>
        </is>
      </c>
    </row>
    <row r="28">
      <c r="A28" s="9" t="inlineStr">
        <is>
          <t>D2C</t>
        </is>
      </c>
      <c r="B28" s="9" t="inlineStr">
        <is>
          <t>Revenue</t>
        </is>
      </c>
      <c r="C28" s="9" t="inlineStr">
        <is>
          <t>Return Rates &amp; Net Revenue</t>
        </is>
      </c>
      <c r="D28" s="10" t="inlineStr">
        <is>
          <t>Yes</t>
        </is>
      </c>
      <c r="E28" s="11" t="inlineStr">
        <is>
          <t>d2c_return_rates</t>
        </is>
      </c>
    </row>
    <row r="29">
      <c r="A29" s="12" t="inlineStr">
        <is>
          <t>D2C</t>
        </is>
      </c>
      <c r="B29" s="12" t="inlineStr">
        <is>
          <t>Customers</t>
        </is>
      </c>
      <c r="C29" s="12" t="inlineStr">
        <is>
          <t>Customer Funnel</t>
        </is>
      </c>
      <c r="D29" s="13" t="inlineStr">
        <is>
          <t>Yes</t>
        </is>
      </c>
      <c r="E29" s="14" t="inlineStr">
        <is>
          <t>d2c_customer_funnel</t>
        </is>
      </c>
    </row>
    <row r="30">
      <c r="A30" s="9" t="inlineStr">
        <is>
          <t>D2C</t>
        </is>
      </c>
      <c r="B30" s="9" t="inlineStr">
        <is>
          <t>Retention</t>
        </is>
      </c>
      <c r="C30" s="9" t="inlineStr">
        <is>
          <t>Cohort Retention &amp; Churn</t>
        </is>
      </c>
      <c r="D30" s="10" t="inlineStr">
        <is>
          <t>Yes</t>
        </is>
      </c>
      <c r="E30" s="11" t="inlineStr">
        <is>
          <t>d2c_cohort_retention</t>
        </is>
      </c>
    </row>
    <row r="31">
      <c r="A31" s="12" t="inlineStr">
        <is>
          <t>D2C</t>
        </is>
      </c>
      <c r="B31" s="12" t="inlineStr">
        <is>
          <t>Unit Economics</t>
        </is>
      </c>
      <c r="C31" s="12" t="inlineStr">
        <is>
          <t>Unit Economics</t>
        </is>
      </c>
      <c r="D31" s="13" t="inlineStr">
        <is>
          <t>Yes</t>
        </is>
      </c>
      <c r="E31" s="14" t="inlineStr">
        <is>
          <t>d2c_unit_economics</t>
        </is>
      </c>
    </row>
    <row r="32">
      <c r="A32" s="9" t="inlineStr">
        <is>
          <t>D2C</t>
        </is>
      </c>
      <c r="B32" s="9" t="inlineStr">
        <is>
          <t>Financials</t>
        </is>
      </c>
      <c r="C32" s="9" t="inlineStr">
        <is>
          <t>P&amp;L Summary</t>
        </is>
      </c>
      <c r="D32" s="10" t="inlineStr">
        <is>
          <t>Yes</t>
        </is>
      </c>
      <c r="E32" s="11" t="inlineStr">
        <is>
          <t>d2c_pnl</t>
        </is>
      </c>
    </row>
    <row r="33">
      <c r="A33" s="12" t="inlineStr">
        <is>
          <t>D2C</t>
        </is>
      </c>
      <c r="B33" s="12" t="inlineStr">
        <is>
          <t>Financials</t>
        </is>
      </c>
      <c r="C33" s="12" t="inlineStr">
        <is>
          <t>Balance Sheet</t>
        </is>
      </c>
      <c r="D33" s="13" t="inlineStr">
        <is>
          <t>Yes</t>
        </is>
      </c>
      <c r="E33" s="14" t="inlineStr">
        <is>
          <t>d2c_balance_sheet</t>
        </is>
      </c>
    </row>
    <row r="34">
      <c r="A34" s="9" t="inlineStr">
        <is>
          <t>D2C</t>
        </is>
      </c>
      <c r="B34" s="9" t="inlineStr">
        <is>
          <t>Financials</t>
        </is>
      </c>
      <c r="C34" s="9" t="inlineStr">
        <is>
          <t>Cash Flow</t>
        </is>
      </c>
      <c r="D34" s="10" t="inlineStr">
        <is>
          <t>Yes</t>
        </is>
      </c>
      <c r="E34" s="11" t="inlineStr">
        <is>
          <t>d2c_cash_flow</t>
        </is>
      </c>
    </row>
    <row r="35">
      <c r="A35" s="12" t="inlineStr">
        <is>
          <t>D2C</t>
        </is>
      </c>
      <c r="B35" s="12" t="inlineStr">
        <is>
          <t>Fundraising</t>
        </is>
      </c>
      <c r="C35" s="12" t="inlineStr">
        <is>
          <t>Fundraising &amp; Cap Table</t>
        </is>
      </c>
      <c r="D35" s="13" t="inlineStr">
        <is>
          <t>Yes</t>
        </is>
      </c>
      <c r="E35" s="14" t="inlineStr">
        <is>
          <t>d2c_fundraising</t>
        </is>
      </c>
    </row>
    <row r="36">
      <c r="A36" s="9" t="inlineStr">
        <is>
          <t>D2C</t>
        </is>
      </c>
      <c r="B36" s="9" t="inlineStr">
        <is>
          <t>Revenue</t>
        </is>
      </c>
      <c r="C36" s="9" t="inlineStr">
        <is>
          <t>SKU-level Revenue</t>
        </is>
      </c>
      <c r="D36" s="10" t="inlineStr">
        <is>
          <t>No</t>
        </is>
      </c>
      <c r="E36" s="11" t="inlineStr">
        <is>
          <t>d2c_sku_revenue</t>
        </is>
      </c>
    </row>
    <row r="37">
      <c r="A37" s="12" t="inlineStr">
        <is>
          <t>D2C</t>
        </is>
      </c>
      <c r="B37" s="12" t="inlineStr">
        <is>
          <t>Marketing</t>
        </is>
      </c>
      <c r="C37" s="12" t="inlineStr">
        <is>
          <t>Ad Spend &amp; ROAS by Channel</t>
        </is>
      </c>
      <c r="D37" s="13" t="inlineStr">
        <is>
          <t>No</t>
        </is>
      </c>
      <c r="E37" s="14" t="inlineStr">
        <is>
          <t>d2c_ad_roas</t>
        </is>
      </c>
    </row>
    <row r="38">
      <c r="A38" s="9" t="inlineStr">
        <is>
          <t>D2C</t>
        </is>
      </c>
      <c r="B38" s="9" t="inlineStr">
        <is>
          <t>Revenue</t>
        </is>
      </c>
      <c r="C38" s="9" t="inlineStr">
        <is>
          <t>Seasonal Revenue Index</t>
        </is>
      </c>
      <c r="D38" s="10" t="inlineStr">
        <is>
          <t>No</t>
        </is>
      </c>
      <c r="E38" s="11" t="inlineStr">
        <is>
          <t>d2c_seasonal</t>
        </is>
      </c>
    </row>
    <row r="39">
      <c r="A39" s="12" t="inlineStr">
        <is>
          <t>D2C</t>
        </is>
      </c>
      <c r="B39" s="12" t="inlineStr">
        <is>
          <t>Operations</t>
        </is>
      </c>
      <c r="C39" s="12" t="inlineStr">
        <is>
          <t>Refund &amp; Dispute Rate</t>
        </is>
      </c>
      <c r="D39" s="13" t="inlineStr">
        <is>
          <t>No</t>
        </is>
      </c>
      <c r="E39" s="14" t="inlineStr">
        <is>
          <t>d2c_refund_dispute</t>
        </is>
      </c>
    </row>
    <row r="40">
      <c r="A40" s="9" t="inlineStr">
        <is>
          <t>D2C</t>
        </is>
      </c>
      <c r="B40" s="9" t="inlineStr">
        <is>
          <t>Retention</t>
        </is>
      </c>
      <c r="C40" s="9" t="inlineStr">
        <is>
          <t>Loyalty Program Metrics</t>
        </is>
      </c>
      <c r="D40" s="10" t="inlineStr">
        <is>
          <t>No</t>
        </is>
      </c>
      <c r="E40" s="11" t="inlineStr">
        <is>
          <t>d2c_loyalty</t>
        </is>
      </c>
    </row>
    <row r="41">
      <c r="A41" s="12" t="inlineStr">
        <is>
          <t>D2C</t>
        </is>
      </c>
      <c r="B41" s="12" t="inlineStr">
        <is>
          <t>Operations</t>
        </is>
      </c>
      <c r="C41" s="12" t="inlineStr">
        <is>
          <t>Inventory Turnover</t>
        </is>
      </c>
      <c r="D41" s="13" t="inlineStr">
        <is>
          <t>No</t>
        </is>
      </c>
      <c r="E41" s="14" t="inlineStr">
        <is>
          <t>d2c_inventory_turnover</t>
        </is>
      </c>
    </row>
    <row r="42">
      <c r="A42" s="9" t="inlineStr">
        <is>
          <t>D2C</t>
        </is>
      </c>
      <c r="B42" s="9" t="inlineStr">
        <is>
          <t>Unit Economics</t>
        </is>
      </c>
      <c r="C42" s="9" t="inlineStr">
        <is>
          <t>Contribution Margin by Channel</t>
        </is>
      </c>
      <c r="D42" s="10" t="inlineStr">
        <is>
          <t>No</t>
        </is>
      </c>
      <c r="E42" s="11" t="inlineStr">
        <is>
          <t>d2c_contribution_margin</t>
        </is>
      </c>
    </row>
    <row r="43">
      <c r="A43" s="12" t="inlineStr">
        <is>
          <t>D2C</t>
        </is>
      </c>
      <c r="B43" s="12" t="inlineStr">
        <is>
          <t>Unit Economics</t>
        </is>
      </c>
      <c r="C43" s="12" t="inlineStr">
        <is>
          <t>LTV by Acquisition Channel</t>
        </is>
      </c>
      <c r="D43" s="13" t="inlineStr">
        <is>
          <t>No</t>
        </is>
      </c>
      <c r="E43" s="14" t="inlineStr">
        <is>
          <t>d2c_ltv_channel</t>
        </is>
      </c>
    </row>
    <row r="44">
      <c r="A44" s="9" t="inlineStr">
        <is>
          <t>D2C</t>
        </is>
      </c>
      <c r="B44" s="9" t="inlineStr">
        <is>
          <t>Marketing</t>
        </is>
      </c>
      <c r="C44" s="9" t="inlineStr">
        <is>
          <t>WhatsApp &amp; Email Marketing</t>
        </is>
      </c>
      <c r="D44" s="10" t="inlineStr">
        <is>
          <t>No</t>
        </is>
      </c>
      <c r="E44" s="11" t="inlineStr">
        <is>
          <t>d2c_email_marketing</t>
        </is>
      </c>
    </row>
    <row r="45">
      <c r="A45" s="12" t="inlineStr">
        <is>
          <t>D2C</t>
        </is>
      </c>
      <c r="B45" s="12" t="inlineStr">
        <is>
          <t>Marketing</t>
        </is>
      </c>
      <c r="C45" s="12" t="inlineStr">
        <is>
          <t>Influencer &amp; Affiliate Revenue</t>
        </is>
      </c>
      <c r="D45" s="13" t="inlineStr">
        <is>
          <t>No</t>
        </is>
      </c>
      <c r="E45" s="14" t="inlineStr">
        <is>
          <t>d2c_influencer</t>
        </is>
      </c>
    </row>
    <row r="47">
      <c r="A47" s="8" t="inlineStr">
        <is>
          <t>Healthcare</t>
        </is>
      </c>
    </row>
    <row r="48">
      <c r="A48" s="9" t="inlineStr">
        <is>
          <t>Healthcare</t>
        </is>
      </c>
      <c r="B48" s="9" t="inlineStr">
        <is>
          <t>Operations</t>
        </is>
      </c>
      <c r="C48" s="9" t="inlineStr">
        <is>
          <t>Bed Occupancy &amp; Utilization</t>
        </is>
      </c>
      <c r="D48" s="10" t="inlineStr">
        <is>
          <t>Yes</t>
        </is>
      </c>
      <c r="E48" s="11" t="inlineStr">
        <is>
          <t>hc_bed_occupancy</t>
        </is>
      </c>
    </row>
    <row r="49">
      <c r="A49" s="12" t="inlineStr">
        <is>
          <t>Healthcare</t>
        </is>
      </c>
      <c r="B49" s="12" t="inlineStr">
        <is>
          <t>Revenue</t>
        </is>
      </c>
      <c r="C49" s="12" t="inlineStr">
        <is>
          <t>ARPOB &amp; Revenue per Bed</t>
        </is>
      </c>
      <c r="D49" s="13" t="inlineStr">
        <is>
          <t>Yes</t>
        </is>
      </c>
      <c r="E49" s="14" t="inlineStr">
        <is>
          <t>hc_arpob</t>
        </is>
      </c>
    </row>
    <row r="50">
      <c r="A50" s="9" t="inlineStr">
        <is>
          <t>Healthcare</t>
        </is>
      </c>
      <c r="B50" s="9" t="inlineStr">
        <is>
          <t>Revenue</t>
        </is>
      </c>
      <c r="C50" s="9" t="inlineStr">
        <is>
          <t>Department Revenue</t>
        </is>
      </c>
      <c r="D50" s="10" t="inlineStr">
        <is>
          <t>Yes</t>
        </is>
      </c>
      <c r="E50" s="11" t="inlineStr">
        <is>
          <t>hc_dept_revenue</t>
        </is>
      </c>
    </row>
    <row r="51">
      <c r="A51" s="12" t="inlineStr">
        <is>
          <t>Healthcare</t>
        </is>
      </c>
      <c r="B51" s="12" t="inlineStr">
        <is>
          <t>Revenue</t>
        </is>
      </c>
      <c r="C51" s="12" t="inlineStr">
        <is>
          <t>Payer Mix</t>
        </is>
      </c>
      <c r="D51" s="13" t="inlineStr">
        <is>
          <t>Yes</t>
        </is>
      </c>
      <c r="E51" s="14" t="inlineStr">
        <is>
          <t>hc_payer_mix</t>
        </is>
      </c>
    </row>
    <row r="52">
      <c r="A52" s="9" t="inlineStr">
        <is>
          <t>Healthcare</t>
        </is>
      </c>
      <c r="B52" s="9" t="inlineStr">
        <is>
          <t>Operations</t>
        </is>
      </c>
      <c r="C52" s="9" t="inlineStr">
        <is>
          <t>OPD &amp; IPD Volumes</t>
        </is>
      </c>
      <c r="D52" s="10" t="inlineStr">
        <is>
          <t>Yes</t>
        </is>
      </c>
      <c r="E52" s="11" t="inlineStr">
        <is>
          <t>hc_opd_ipd</t>
        </is>
      </c>
    </row>
    <row r="53">
      <c r="A53" s="12" t="inlineStr">
        <is>
          <t>Healthcare</t>
        </is>
      </c>
      <c r="B53" s="12" t="inlineStr">
        <is>
          <t>Cost</t>
        </is>
      </c>
      <c r="C53" s="12" t="inlineStr">
        <is>
          <t>Cost per Bed Day</t>
        </is>
      </c>
      <c r="D53" s="13" t="inlineStr">
        <is>
          <t>Yes</t>
        </is>
      </c>
      <c r="E53" s="14" t="inlineStr">
        <is>
          <t>hc_cost_per_bed</t>
        </is>
      </c>
    </row>
    <row r="54">
      <c r="A54" s="9" t="inlineStr">
        <is>
          <t>Healthcare</t>
        </is>
      </c>
      <c r="B54" s="9" t="inlineStr">
        <is>
          <t>Financials</t>
        </is>
      </c>
      <c r="C54" s="9" t="inlineStr">
        <is>
          <t>P&amp;L Summary</t>
        </is>
      </c>
      <c r="D54" s="10" t="inlineStr">
        <is>
          <t>Yes</t>
        </is>
      </c>
      <c r="E54" s="11" t="inlineStr">
        <is>
          <t>hc_pnl</t>
        </is>
      </c>
    </row>
    <row r="55">
      <c r="A55" s="12" t="inlineStr">
        <is>
          <t>Healthcare</t>
        </is>
      </c>
      <c r="B55" s="12" t="inlineStr">
        <is>
          <t>Financials</t>
        </is>
      </c>
      <c r="C55" s="12" t="inlineStr">
        <is>
          <t>Cash Flow &amp; Capex</t>
        </is>
      </c>
      <c r="D55" s="13" t="inlineStr">
        <is>
          <t>Yes</t>
        </is>
      </c>
      <c r="E55" s="14" t="inlineStr">
        <is>
          <t>hc_cash_flow</t>
        </is>
      </c>
    </row>
    <row r="56">
      <c r="A56" s="9" t="inlineStr">
        <is>
          <t>Healthcare</t>
        </is>
      </c>
      <c r="B56" s="9" t="inlineStr">
        <is>
          <t>Fundraising</t>
        </is>
      </c>
      <c r="C56" s="9" t="inlineStr">
        <is>
          <t>Fundraising &amp; Cap Table</t>
        </is>
      </c>
      <c r="D56" s="10" t="inlineStr">
        <is>
          <t>Yes</t>
        </is>
      </c>
      <c r="E56" s="11" t="inlineStr">
        <is>
          <t>hc_fundraising</t>
        </is>
      </c>
    </row>
    <row r="57">
      <c r="A57" s="12" t="inlineStr">
        <is>
          <t>Healthcare</t>
        </is>
      </c>
      <c r="B57" s="12" t="inlineStr">
        <is>
          <t>Operations</t>
        </is>
      </c>
      <c r="C57" s="12" t="inlineStr">
        <is>
          <t>Procedure Volume by Department</t>
        </is>
      </c>
      <c r="D57" s="13" t="inlineStr">
        <is>
          <t>No</t>
        </is>
      </c>
      <c r="E57" s="14" t="inlineStr">
        <is>
          <t>hc_procedure_volume</t>
        </is>
      </c>
    </row>
    <row r="58">
      <c r="A58" s="9" t="inlineStr">
        <is>
          <t>Healthcare</t>
        </is>
      </c>
      <c r="B58" s="9" t="inlineStr">
        <is>
          <t>Operations</t>
        </is>
      </c>
      <c r="C58" s="9" t="inlineStr">
        <is>
          <t>Insurance Claim Settlement</t>
        </is>
      </c>
      <c r="D58" s="10" t="inlineStr">
        <is>
          <t>No</t>
        </is>
      </c>
      <c r="E58" s="11" t="inlineStr">
        <is>
          <t>hc_insurance_claims</t>
        </is>
      </c>
    </row>
    <row r="59">
      <c r="A59" s="12" t="inlineStr">
        <is>
          <t>Healthcare</t>
        </is>
      </c>
      <c r="B59" s="12" t="inlineStr">
        <is>
          <t>Efficiency</t>
        </is>
      </c>
      <c r="C59" s="12" t="inlineStr">
        <is>
          <t>Doctor Productivity</t>
        </is>
      </c>
      <c r="D59" s="13" t="inlineStr">
        <is>
          <t>No</t>
        </is>
      </c>
      <c r="E59" s="14" t="inlineStr">
        <is>
          <t>hc_doctor_productivity</t>
        </is>
      </c>
    </row>
    <row r="60">
      <c r="A60" s="9" t="inlineStr">
        <is>
          <t>Healthcare</t>
        </is>
      </c>
      <c r="B60" s="9" t="inlineStr">
        <is>
          <t>Revenue</t>
        </is>
      </c>
      <c r="C60" s="9" t="inlineStr">
        <is>
          <t>Pharmacy Margin</t>
        </is>
      </c>
      <c r="D60" s="10" t="inlineStr">
        <is>
          <t>No</t>
        </is>
      </c>
      <c r="E60" s="11" t="inlineStr">
        <is>
          <t>hc_pharmacy_margin</t>
        </is>
      </c>
    </row>
    <row r="61">
      <c r="A61" s="12" t="inlineStr">
        <is>
          <t>Healthcare</t>
        </is>
      </c>
      <c r="B61" s="12" t="inlineStr">
        <is>
          <t>Operations</t>
        </is>
      </c>
      <c r="C61" s="12" t="inlineStr">
        <is>
          <t>ICU Utilization</t>
        </is>
      </c>
      <c r="D61" s="13" t="inlineStr">
        <is>
          <t>No</t>
        </is>
      </c>
      <c r="E61" s="14" t="inlineStr">
        <is>
          <t>hc_icu_utilization</t>
        </is>
      </c>
    </row>
    <row r="62">
      <c r="A62" s="9" t="inlineStr">
        <is>
          <t>Healthcare</t>
        </is>
      </c>
      <c r="B62" s="9" t="inlineStr">
        <is>
          <t>Quality</t>
        </is>
      </c>
      <c r="C62" s="9" t="inlineStr">
        <is>
          <t>Readmission Rate</t>
        </is>
      </c>
      <c r="D62" s="10" t="inlineStr">
        <is>
          <t>No</t>
        </is>
      </c>
      <c r="E62" s="11" t="inlineStr">
        <is>
          <t>hc_readmission</t>
        </is>
      </c>
    </row>
    <row r="63">
      <c r="A63" s="12" t="inlineStr">
        <is>
          <t>Healthcare</t>
        </is>
      </c>
      <c r="B63" s="12" t="inlineStr">
        <is>
          <t>Quality</t>
        </is>
      </c>
      <c r="C63" s="12" t="inlineStr">
        <is>
          <t>Patient Satisfaction Score</t>
        </is>
      </c>
      <c r="D63" s="13" t="inlineStr">
        <is>
          <t>No</t>
        </is>
      </c>
      <c r="E63" s="14" t="inlineStr">
        <is>
          <t>hc_patient_satisfaction</t>
        </is>
      </c>
    </row>
    <row r="64">
      <c r="A64" s="9" t="inlineStr">
        <is>
          <t>Healthcare</t>
        </is>
      </c>
      <c r="B64" s="9" t="inlineStr">
        <is>
          <t>Financials</t>
        </is>
      </c>
      <c r="C64" s="9" t="inlineStr">
        <is>
          <t>Revenue Cycle Metrics</t>
        </is>
      </c>
      <c r="D64" s="10" t="inlineStr">
        <is>
          <t>No</t>
        </is>
      </c>
      <c r="E64" s="11" t="inlineStr">
        <is>
          <t>hc_revenue_cycle</t>
        </is>
      </c>
    </row>
    <row r="65">
      <c r="A65" s="12" t="inlineStr">
        <is>
          <t>Healthcare</t>
        </is>
      </c>
      <c r="B65" s="12" t="inlineStr">
        <is>
          <t>Financials</t>
        </is>
      </c>
      <c r="C65" s="12" t="inlineStr">
        <is>
          <t>Capex &amp; Asset Schedule</t>
        </is>
      </c>
      <c r="D65" s="13" t="inlineStr">
        <is>
          <t>No</t>
        </is>
      </c>
      <c r="E65" s="14" t="inlineStr">
        <is>
          <t>hc_capex_assets</t>
        </is>
      </c>
    </row>
  </sheetData>
  <mergeCells count="6">
    <mergeCell ref="A25:E25"/>
    <mergeCell ref="F3:F8"/>
    <mergeCell ref="A2"/>
    <mergeCell ref="A1:E1"/>
    <mergeCell ref="A47:E47"/>
    <mergeCell ref="A3:E3"/>
  </mergeCells>
  <dataValidations count="1">
    <dataValidation sqref="D4 D5 D6 D7 D8 D9 D10 D11 D12 D13 D14 D15 D16 D17 D18 D19 D20 D21 D22 D23 D26 D27 D28 D29 D30 D31 D32 D33 D34 D35 D36 D37 D38 D39 D40 D41 D42 D43 D44 D45 D48 D49 D50 D51 D52 D53 D54 D55 D56 D57 D58 D59 D60 D61 D62 D63 D64 D65" showDropDown="0" showInputMessage="0" showErrorMessage="0" allowBlank="0" errorTitle="Invalid Selection" error="Please select Yes or No" promptTitle="Include?" prompt="Include this section in dashboard?" type="list">
      <formula1>"Yes,No"</formula1>
    </dataValidation>
  </dataValidations>
  <pageMargins left="0.75" right="0.75" top="1" bottom="1" header="0.5" footer="0.5"/>
</worksheet>
</file>

<file path=xl/worksheets/sheet4.xml><?xml version="1.0" encoding="utf-8"?>
<worksheet xmlns="http://schemas.openxmlformats.org/spreadsheetml/2006/main">
  <sheetPr>
    <tabColor rgb="006B6B6B"/>
    <outlinePr summaryBelow="1" summaryRight="1"/>
    <pageSetUpPr/>
  </sheetPr>
  <dimension ref="A1:I160"/>
  <sheetViews>
    <sheetView showGridLines="0" workbookViewId="0">
      <pane xSplit="1" ySplit="3" topLeftCell="B4" activePane="bottomRight" state="frozen"/>
      <selection pane="topRight"/>
      <selection pane="bottomLeft"/>
      <selection pane="bottomRight" activeCell="A1" sqref="A1"/>
      <selection pane="bottomLeft" activeCell="A1" sqref="A1"/>
      <selection pane="bottomRight" activeCell="A1" sqref="A1"/>
    </sheetView>
  </sheetViews>
  <sheetFormatPr baseColWidth="8" defaultRowHeight="15"/>
  <cols>
    <col width="42" customWidth="1" min="1" max="1"/>
    <col width="16" customWidth="1" min="2" max="2"/>
    <col width="16" customWidth="1" min="3" max="3"/>
    <col width="16" customWidth="1" min="4" max="4"/>
    <col width="16" customWidth="1" min="5" max="5"/>
    <col width="16" customWidth="1" min="6" max="6"/>
    <col width="3" customWidth="1" min="7" max="7"/>
    <col hidden="1" width="0.5" customWidth="1" min="8" max="8"/>
    <col hidden="1" width="0.5" customWidth="1" min="9" max="9"/>
  </cols>
  <sheetData>
    <row r="1">
      <c r="A1" s="1" t="inlineStr">
        <is>
          <t>THE VC CORNER - AI-SaaS Projections</t>
        </is>
      </c>
    </row>
    <row r="2">
      <c r="A2" s="3" t="inlineStr">
        <is>
          <t>Fill only sections marked "Yes" on the Checklist sheet. Blue cells = your inputs. Black cells = formulas (auto-calculated).  |  Color guide: Blue text = your input  •  Gray fill = auto-calculated  •  Dark bar = section header</t>
        </is>
      </c>
    </row>
    <row r="3">
      <c r="A3" s="6" t="inlineStr"/>
      <c r="B3" s="6" t="inlineStr">
        <is>
          <t>Year 1</t>
        </is>
      </c>
      <c r="C3" s="6" t="inlineStr">
        <is>
          <t>Year 2</t>
        </is>
      </c>
      <c r="D3" s="6" t="inlineStr">
        <is>
          <t>Year 3</t>
        </is>
      </c>
      <c r="E3" s="6" t="inlineStr">
        <is>
          <t>Year 4</t>
        </is>
      </c>
      <c r="F3" s="6" t="inlineStr">
        <is>
          <t>Year 5</t>
        </is>
      </c>
    </row>
    <row r="4">
      <c r="A4" s="15" t="inlineStr">
        <is>
          <t>1. MRR &amp; ARR Progression</t>
        </is>
      </c>
      <c r="B4" s="54" t="n"/>
      <c r="C4" s="54" t="n"/>
      <c r="D4" s="54" t="n"/>
      <c r="E4" s="54" t="n"/>
      <c r="H4" t="inlineStr">
        <is>
          <t>saas_mrr_arr</t>
        </is>
      </c>
      <c r="I4" t="inlineStr">
        <is>
          <t>S</t>
        </is>
      </c>
    </row>
    <row r="5">
      <c r="A5" s="17" t="inlineStr">
        <is>
          <t>Beginning MRR</t>
        </is>
      </c>
      <c r="B5" s="18" t="n"/>
      <c r="C5" s="18" t="n"/>
      <c r="D5" s="18" t="n"/>
      <c r="E5" s="18" t="n"/>
      <c r="F5" s="18" t="n"/>
      <c r="I5" t="inlineStr">
        <is>
          <t>I</t>
        </is>
      </c>
    </row>
    <row r="6">
      <c r="A6" s="17" t="inlineStr">
        <is>
          <t>New MRR</t>
        </is>
      </c>
      <c r="B6" s="18" t="n"/>
      <c r="C6" s="18" t="n"/>
      <c r="D6" s="18" t="n"/>
      <c r="E6" s="18" t="n"/>
      <c r="F6" s="18" t="n"/>
      <c r="I6" t="inlineStr">
        <is>
          <t>I</t>
        </is>
      </c>
    </row>
    <row r="7">
      <c r="A7" s="17" t="inlineStr">
        <is>
          <t>Expansion MRR</t>
        </is>
      </c>
      <c r="B7" s="18" t="n"/>
      <c r="C7" s="18" t="n"/>
      <c r="D7" s="18" t="n"/>
      <c r="E7" s="18" t="n"/>
      <c r="F7" s="18" t="n"/>
      <c r="I7" t="inlineStr">
        <is>
          <t>I</t>
        </is>
      </c>
    </row>
    <row r="8">
      <c r="A8" s="17" t="inlineStr">
        <is>
          <t>Churned MRR</t>
        </is>
      </c>
      <c r="B8" s="18" t="n"/>
      <c r="C8" s="18" t="n"/>
      <c r="D8" s="18" t="n"/>
      <c r="E8" s="18" t="n"/>
      <c r="F8" s="18" t="n"/>
      <c r="I8" t="inlineStr">
        <is>
          <t>I</t>
        </is>
      </c>
    </row>
    <row r="9">
      <c r="A9" s="19" t="inlineStr">
        <is>
          <t>Ending MRR</t>
        </is>
      </c>
      <c r="B9" s="20">
        <f>B5+B6+B7-B8</f>
        <v/>
      </c>
      <c r="C9" s="20">
        <f>C5+C6+C7-C8</f>
        <v/>
      </c>
      <c r="D9" s="20">
        <f>D5+D6+D7-D8</f>
        <v/>
      </c>
      <c r="E9" s="20">
        <f>E5+E6+E7-E8</f>
        <v/>
      </c>
      <c r="F9" s="20">
        <f>F5+F6+F7-F8</f>
        <v/>
      </c>
      <c r="I9" t="inlineStr">
        <is>
          <t>T</t>
        </is>
      </c>
    </row>
    <row r="10">
      <c r="A10" s="21" t="inlineStr">
        <is>
          <t>ARR</t>
        </is>
      </c>
      <c r="B10" s="22">
        <f>B9*12</f>
        <v/>
      </c>
      <c r="C10" s="22">
        <f>C9*12</f>
        <v/>
      </c>
      <c r="D10" s="22">
        <f>D9*12</f>
        <v/>
      </c>
      <c r="E10" s="22">
        <f>E9*12</f>
        <v/>
      </c>
      <c r="F10" s="22">
        <f>F9*12</f>
        <v/>
      </c>
      <c r="I10" t="inlineStr">
        <is>
          <t>T</t>
        </is>
      </c>
    </row>
    <row r="12">
      <c r="A12" s="15" t="inlineStr">
        <is>
          <t>2. Revenue by Plan/Tier</t>
        </is>
      </c>
      <c r="B12" s="54" t="n"/>
      <c r="C12" s="54" t="n"/>
      <c r="D12" s="54" t="n"/>
      <c r="E12" s="54" t="n"/>
      <c r="H12" t="inlineStr">
        <is>
          <t>saas_revenue_plan</t>
        </is>
      </c>
      <c r="I12" t="inlineStr">
        <is>
          <t>S</t>
        </is>
      </c>
    </row>
    <row r="13">
      <c r="A13" s="17" t="inlineStr">
        <is>
          <t>Free Users (count)</t>
        </is>
      </c>
      <c r="B13" s="23" t="n"/>
      <c r="C13" s="23" t="n"/>
      <c r="D13" s="23" t="n"/>
      <c r="E13" s="23" t="n"/>
      <c r="F13" s="23" t="n"/>
      <c r="I13" t="inlineStr">
        <is>
          <t>I</t>
        </is>
      </c>
    </row>
    <row r="14">
      <c r="A14" s="17" t="inlineStr">
        <is>
          <t>Starter Revenue</t>
        </is>
      </c>
      <c r="B14" s="18" t="n"/>
      <c r="C14" s="18" t="n"/>
      <c r="D14" s="18" t="n"/>
      <c r="E14" s="18" t="n"/>
      <c r="F14" s="18" t="n"/>
      <c r="I14" t="inlineStr">
        <is>
          <t>I</t>
        </is>
      </c>
    </row>
    <row r="15">
      <c r="A15" s="17" t="inlineStr">
        <is>
          <t>Pro Revenue</t>
        </is>
      </c>
      <c r="B15" s="18" t="n"/>
      <c r="C15" s="18" t="n"/>
      <c r="D15" s="18" t="n"/>
      <c r="E15" s="18" t="n"/>
      <c r="F15" s="18" t="n"/>
      <c r="I15" t="inlineStr">
        <is>
          <t>I</t>
        </is>
      </c>
    </row>
    <row r="16">
      <c r="A16" s="17" t="inlineStr">
        <is>
          <t>Enterprise Revenue</t>
        </is>
      </c>
      <c r="B16" s="18" t="n"/>
      <c r="C16" s="18" t="n"/>
      <c r="D16" s="18" t="n"/>
      <c r="E16" s="18" t="n"/>
      <c r="F16" s="18" t="n"/>
      <c r="I16" t="inlineStr">
        <is>
          <t>I</t>
        </is>
      </c>
    </row>
    <row r="17">
      <c r="A17" s="19" t="inlineStr">
        <is>
          <t>Total Revenue</t>
        </is>
      </c>
      <c r="B17" s="20">
        <f>B14+B15+B16</f>
        <v/>
      </c>
      <c r="C17" s="20">
        <f>C14+C15+C16</f>
        <v/>
      </c>
      <c r="D17" s="20">
        <f>D14+D15+D16</f>
        <v/>
      </c>
      <c r="E17" s="20">
        <f>E14+E15+E16</f>
        <v/>
      </c>
      <c r="F17" s="20">
        <f>F14+F15+F16</f>
        <v/>
      </c>
      <c r="I17" t="inlineStr">
        <is>
          <t>T</t>
        </is>
      </c>
    </row>
    <row r="19">
      <c r="A19" s="15" t="inlineStr">
        <is>
          <t>3. Churn &amp; Retention</t>
        </is>
      </c>
      <c r="B19" s="54" t="n"/>
      <c r="C19" s="54" t="n"/>
      <c r="D19" s="54" t="n"/>
      <c r="E19" s="54" t="n"/>
      <c r="H19" t="inlineStr">
        <is>
          <t>saas_churn_retention</t>
        </is>
      </c>
      <c r="I19" t="inlineStr">
        <is>
          <t>S</t>
        </is>
      </c>
    </row>
    <row r="20">
      <c r="A20" s="17" t="inlineStr">
        <is>
          <t>Starting Customers</t>
        </is>
      </c>
      <c r="B20" s="23" t="n"/>
      <c r="C20" s="23" t="n"/>
      <c r="D20" s="23" t="n"/>
      <c r="E20" s="23" t="n"/>
      <c r="F20" s="23" t="n"/>
      <c r="I20" t="inlineStr">
        <is>
          <t>I</t>
        </is>
      </c>
    </row>
    <row r="21">
      <c r="A21" s="17" t="inlineStr">
        <is>
          <t>New Customers</t>
        </is>
      </c>
      <c r="B21" s="23" t="n"/>
      <c r="C21" s="23" t="n"/>
      <c r="D21" s="23" t="n"/>
      <c r="E21" s="23" t="n"/>
      <c r="F21" s="23" t="n"/>
      <c r="I21" t="inlineStr">
        <is>
          <t>I</t>
        </is>
      </c>
    </row>
    <row r="22">
      <c r="A22" s="17" t="inlineStr">
        <is>
          <t>Churned Customers</t>
        </is>
      </c>
      <c r="B22" s="23" t="n"/>
      <c r="C22" s="23" t="n"/>
      <c r="D22" s="23" t="n"/>
      <c r="E22" s="23" t="n"/>
      <c r="F22" s="23" t="n"/>
      <c r="I22" t="inlineStr">
        <is>
          <t>I</t>
        </is>
      </c>
    </row>
    <row r="23">
      <c r="A23" s="19" t="inlineStr">
        <is>
          <t>Ending Customers</t>
        </is>
      </c>
      <c r="B23" s="24">
        <f>B20+B21-B22</f>
        <v/>
      </c>
      <c r="C23" s="24">
        <f>C20+C21-C22</f>
        <v/>
      </c>
      <c r="D23" s="24">
        <f>D20+D21-D22</f>
        <v/>
      </c>
      <c r="E23" s="24">
        <f>E20+E21-E22</f>
        <v/>
      </c>
      <c r="F23" s="24">
        <f>F20+F21-F22</f>
        <v/>
      </c>
      <c r="I23" t="inlineStr">
        <is>
          <t>T</t>
        </is>
      </c>
    </row>
    <row r="24">
      <c r="A24" s="25" t="inlineStr">
        <is>
          <t>Logo Churn %</t>
        </is>
      </c>
      <c r="B24" s="26">
        <f>IF(B20&lt;&gt;0,B22/B20,0)</f>
        <v/>
      </c>
      <c r="C24" s="26">
        <f>IF(C20&lt;&gt;0,C22/C20,0)</f>
        <v/>
      </c>
      <c r="D24" s="26">
        <f>IF(D20&lt;&gt;0,D22/D20,0)</f>
        <v/>
      </c>
      <c r="E24" s="26">
        <f>IF(E20&lt;&gt;0,E22/E20,0)</f>
        <v/>
      </c>
      <c r="F24" s="26">
        <f>IF(F20&lt;&gt;0,F22/F20,0)</f>
        <v/>
      </c>
      <c r="I24" t="inlineStr">
        <is>
          <t>P</t>
        </is>
      </c>
    </row>
    <row r="25">
      <c r="A25" s="17" t="inlineStr">
        <is>
          <t>Gross Revenue Retention %</t>
        </is>
      </c>
      <c r="B25" s="27" t="n"/>
      <c r="C25" s="27" t="n"/>
      <c r="D25" s="27" t="n"/>
      <c r="E25" s="27" t="n"/>
      <c r="F25" s="27" t="n"/>
      <c r="I25" t="inlineStr">
        <is>
          <t>I</t>
        </is>
      </c>
    </row>
    <row r="27">
      <c r="A27" s="15" t="inlineStr">
        <is>
          <t>4. Net Dollar Retention</t>
        </is>
      </c>
      <c r="B27" s="54" t="n"/>
      <c r="C27" s="54" t="n"/>
      <c r="D27" s="54" t="n"/>
      <c r="E27" s="54" t="n"/>
      <c r="H27" t="inlineStr">
        <is>
          <t>saas_ndr</t>
        </is>
      </c>
      <c r="I27" t="inlineStr">
        <is>
          <t>S</t>
        </is>
      </c>
    </row>
    <row r="28">
      <c r="A28" s="17" t="inlineStr">
        <is>
          <t>Beginning ARR</t>
        </is>
      </c>
      <c r="B28" s="18" t="n"/>
      <c r="C28" s="18" t="n"/>
      <c r="D28" s="18" t="n"/>
      <c r="E28" s="18" t="n"/>
      <c r="F28" s="18" t="n"/>
      <c r="I28" t="inlineStr">
        <is>
          <t>I</t>
        </is>
      </c>
    </row>
    <row r="29">
      <c r="A29" s="17" t="inlineStr">
        <is>
          <t>Expansion ARR</t>
        </is>
      </c>
      <c r="B29" s="18" t="n"/>
      <c r="C29" s="18" t="n"/>
      <c r="D29" s="18" t="n"/>
      <c r="E29" s="18" t="n"/>
      <c r="F29" s="18" t="n"/>
      <c r="I29" t="inlineStr">
        <is>
          <t>I</t>
        </is>
      </c>
    </row>
    <row r="30">
      <c r="A30" s="17" t="inlineStr">
        <is>
          <t>Contraction ARR</t>
        </is>
      </c>
      <c r="B30" s="18" t="n"/>
      <c r="C30" s="18" t="n"/>
      <c r="D30" s="18" t="n"/>
      <c r="E30" s="18" t="n"/>
      <c r="F30" s="18" t="n"/>
      <c r="I30" t="inlineStr">
        <is>
          <t>I</t>
        </is>
      </c>
    </row>
    <row r="31">
      <c r="A31" s="17" t="inlineStr">
        <is>
          <t>Churned ARR</t>
        </is>
      </c>
      <c r="B31" s="18" t="n"/>
      <c r="C31" s="18" t="n"/>
      <c r="D31" s="18" t="n"/>
      <c r="E31" s="18" t="n"/>
      <c r="F31" s="18" t="n"/>
      <c r="I31" t="inlineStr">
        <is>
          <t>I</t>
        </is>
      </c>
    </row>
    <row r="32">
      <c r="A32" s="19" t="inlineStr">
        <is>
          <t>Ending ARR</t>
        </is>
      </c>
      <c r="B32" s="20">
        <f>B28+B29-B30-B31</f>
        <v/>
      </c>
      <c r="C32" s="20">
        <f>C28+C29-C30-C31</f>
        <v/>
      </c>
      <c r="D32" s="20">
        <f>D28+D29-D30-D31</f>
        <v/>
      </c>
      <c r="E32" s="20">
        <f>E28+E29-E30-E31</f>
        <v/>
      </c>
      <c r="F32" s="20">
        <f>F28+F29-F30-F31</f>
        <v/>
      </c>
      <c r="I32" t="inlineStr">
        <is>
          <t>T</t>
        </is>
      </c>
    </row>
    <row r="33">
      <c r="A33" s="25" t="inlineStr">
        <is>
          <t>NDR %</t>
        </is>
      </c>
      <c r="B33" s="26">
        <f>IF(B28&lt;&gt;0,B32/B28,0)</f>
        <v/>
      </c>
      <c r="C33" s="26">
        <f>IF(C28&lt;&gt;0,C32/C28,0)</f>
        <v/>
      </c>
      <c r="D33" s="26">
        <f>IF(D28&lt;&gt;0,D32/D28,0)</f>
        <v/>
      </c>
      <c r="E33" s="26">
        <f>IF(E28&lt;&gt;0,E32/E28,0)</f>
        <v/>
      </c>
      <c r="F33" s="26">
        <f>IF(F28&lt;&gt;0,F32/F28,0)</f>
        <v/>
      </c>
      <c r="I33" t="inlineStr">
        <is>
          <t>P</t>
        </is>
      </c>
    </row>
    <row r="35">
      <c r="A35" s="15" t="inlineStr">
        <is>
          <t>5. CAC &amp; LTV</t>
        </is>
      </c>
      <c r="B35" s="54" t="n"/>
      <c r="C35" s="54" t="n"/>
      <c r="D35" s="54" t="n"/>
      <c r="E35" s="54" t="n"/>
      <c r="H35" t="inlineStr">
        <is>
          <t>saas_cac_ltv</t>
        </is>
      </c>
      <c r="I35" t="inlineStr">
        <is>
          <t>S</t>
        </is>
      </c>
    </row>
    <row r="36">
      <c r="A36" s="17" t="inlineStr">
        <is>
          <t>S&amp;M Spend</t>
        </is>
      </c>
      <c r="B36" s="18" t="n"/>
      <c r="C36" s="18" t="n"/>
      <c r="D36" s="18" t="n"/>
      <c r="E36" s="18" t="n"/>
      <c r="F36" s="18" t="n"/>
      <c r="I36" t="inlineStr">
        <is>
          <t>I</t>
        </is>
      </c>
    </row>
    <row r="37">
      <c r="A37" s="17" t="inlineStr">
        <is>
          <t>New Customers Acquired</t>
        </is>
      </c>
      <c r="B37" s="23" t="n"/>
      <c r="C37" s="23" t="n"/>
      <c r="D37" s="23" t="n"/>
      <c r="E37" s="23" t="n"/>
      <c r="F37" s="23" t="n"/>
      <c r="I37" t="inlineStr">
        <is>
          <t>I</t>
        </is>
      </c>
    </row>
    <row r="38">
      <c r="A38" s="28" t="inlineStr">
        <is>
          <t>CAC</t>
        </is>
      </c>
      <c r="B38" s="29">
        <f>IF(B37&lt;&gt;0,B36/B37,0)</f>
        <v/>
      </c>
      <c r="C38" s="29">
        <f>IF(C37&lt;&gt;0,C36/C37,0)</f>
        <v/>
      </c>
      <c r="D38" s="29">
        <f>IF(D37&lt;&gt;0,D36/D37,0)</f>
        <v/>
      </c>
      <c r="E38" s="29">
        <f>IF(E37&lt;&gt;0,E36/E37,0)</f>
        <v/>
      </c>
      <c r="F38" s="29">
        <f>IF(F37&lt;&gt;0,F36/F37,0)</f>
        <v/>
      </c>
      <c r="I38" t="inlineStr">
        <is>
          <t>F</t>
        </is>
      </c>
    </row>
    <row r="39">
      <c r="A39" s="17" t="inlineStr">
        <is>
          <t>ARPA (Avg Rev per Account)</t>
        </is>
      </c>
      <c r="B39" s="18" t="n"/>
      <c r="C39" s="18" t="n"/>
      <c r="D39" s="18" t="n"/>
      <c r="E39" s="18" t="n"/>
      <c r="F39" s="18" t="n"/>
      <c r="I39" t="inlineStr">
        <is>
          <t>I</t>
        </is>
      </c>
    </row>
    <row r="40">
      <c r="A40" s="17" t="inlineStr">
        <is>
          <t>Gross Margin %</t>
        </is>
      </c>
      <c r="B40" s="27" t="n"/>
      <c r="C40" s="27" t="n"/>
      <c r="D40" s="27" t="n"/>
      <c r="E40" s="27" t="n"/>
      <c r="F40" s="27" t="n"/>
      <c r="I40" t="inlineStr">
        <is>
          <t>I</t>
        </is>
      </c>
    </row>
    <row r="41">
      <c r="A41" s="17" t="inlineStr">
        <is>
          <t>Annual Churn Rate %</t>
        </is>
      </c>
      <c r="B41" s="27" t="n"/>
      <c r="C41" s="27" t="n"/>
      <c r="D41" s="27" t="n"/>
      <c r="E41" s="27" t="n"/>
      <c r="F41" s="27" t="n"/>
      <c r="I41" t="inlineStr">
        <is>
          <t>I</t>
        </is>
      </c>
    </row>
    <row r="42">
      <c r="A42" s="28" t="inlineStr">
        <is>
          <t>LTV</t>
        </is>
      </c>
      <c r="B42" s="29">
        <f>IF(B41&lt;&gt;0,B39*B40/B41,0)</f>
        <v/>
      </c>
      <c r="C42" s="29">
        <f>IF(C41&lt;&gt;0,C39*C40/C41,0)</f>
        <v/>
      </c>
      <c r="D42" s="29">
        <f>IF(D41&lt;&gt;0,D39*D40/D41,0)</f>
        <v/>
      </c>
      <c r="E42" s="29">
        <f>IF(E41&lt;&gt;0,E39*E40/E41,0)</f>
        <v/>
      </c>
      <c r="F42" s="29">
        <f>IF(F41&lt;&gt;0,F39*F40/F41,0)</f>
        <v/>
      </c>
      <c r="I42" t="inlineStr">
        <is>
          <t>F</t>
        </is>
      </c>
    </row>
    <row r="43">
      <c r="A43" s="28" t="inlineStr">
        <is>
          <t>LTV / CAC</t>
        </is>
      </c>
      <c r="B43" s="30">
        <f>IF(B38&lt;&gt;0,B42/B38,0)</f>
        <v/>
      </c>
      <c r="C43" s="30">
        <f>IF(C38&lt;&gt;0,C42/C38,0)</f>
        <v/>
      </c>
      <c r="D43" s="30">
        <f>IF(D38&lt;&gt;0,D42/D38,0)</f>
        <v/>
      </c>
      <c r="E43" s="30">
        <f>IF(E38&lt;&gt;0,E42/E38,0)</f>
        <v/>
      </c>
      <c r="F43" s="30">
        <f>IF(F38&lt;&gt;0,F42/F38,0)</f>
        <v/>
      </c>
      <c r="I43" t="inlineStr">
        <is>
          <t>F</t>
        </is>
      </c>
    </row>
    <row r="44">
      <c r="A44" s="28" t="inlineStr">
        <is>
          <t>Payback (months)</t>
        </is>
      </c>
      <c r="B44" s="31">
        <f>IF(B39&lt;&gt;0,B38/B39*12,0)</f>
        <v/>
      </c>
      <c r="C44" s="31">
        <f>IF(C39&lt;&gt;0,C38/C39*12,0)</f>
        <v/>
      </c>
      <c r="D44" s="31">
        <f>IF(D39&lt;&gt;0,D38/D39*12,0)</f>
        <v/>
      </c>
      <c r="E44" s="31">
        <f>IF(E39&lt;&gt;0,E38/E39*12,0)</f>
        <v/>
      </c>
      <c r="F44" s="31">
        <f>IF(F39&lt;&gt;0,F38/F39*12,0)</f>
        <v/>
      </c>
      <c r="I44" t="inlineStr">
        <is>
          <t>F</t>
        </is>
      </c>
    </row>
    <row r="46">
      <c r="A46" s="15" t="inlineStr">
        <is>
          <t>6. Rule of 40 &amp; Burn Multiple</t>
        </is>
      </c>
      <c r="B46" s="54" t="n"/>
      <c r="C46" s="54" t="n"/>
      <c r="D46" s="54" t="n"/>
      <c r="E46" s="54" t="n"/>
      <c r="H46" t="inlineStr">
        <is>
          <t>saas_rule_of_40</t>
        </is>
      </c>
      <c r="I46" t="inlineStr">
        <is>
          <t>S</t>
        </is>
      </c>
    </row>
    <row r="47">
      <c r="A47" s="17" t="inlineStr">
        <is>
          <t>Revenue Growth %</t>
        </is>
      </c>
      <c r="B47" s="27" t="n"/>
      <c r="C47" s="27" t="n"/>
      <c r="D47" s="27" t="n"/>
      <c r="E47" s="27" t="n"/>
      <c r="F47" s="27" t="n"/>
      <c r="I47" t="inlineStr">
        <is>
          <t>I</t>
        </is>
      </c>
    </row>
    <row r="48">
      <c r="A48" s="17" t="inlineStr">
        <is>
          <t>EBITDA Margin %</t>
        </is>
      </c>
      <c r="B48" s="27" t="n"/>
      <c r="C48" s="27" t="n"/>
      <c r="D48" s="27" t="n"/>
      <c r="E48" s="27" t="n"/>
      <c r="F48" s="27" t="n"/>
      <c r="I48" t="inlineStr">
        <is>
          <t>I</t>
        </is>
      </c>
    </row>
    <row r="49">
      <c r="A49" s="19" t="inlineStr">
        <is>
          <t>Rule of 40 Score</t>
        </is>
      </c>
      <c r="B49" s="32">
        <f>B47+B48</f>
        <v/>
      </c>
      <c r="C49" s="32">
        <f>C47+C48</f>
        <v/>
      </c>
      <c r="D49" s="32">
        <f>D47+D48</f>
        <v/>
      </c>
      <c r="E49" s="32">
        <f>E47+E48</f>
        <v/>
      </c>
      <c r="F49" s="32">
        <f>F47+F48</f>
        <v/>
      </c>
      <c r="I49" t="inlineStr">
        <is>
          <t>T</t>
        </is>
      </c>
    </row>
    <row r="50">
      <c r="A50" s="17" t="inlineStr">
        <is>
          <t>Net Burn (cash consumed)</t>
        </is>
      </c>
      <c r="B50" s="18" t="n"/>
      <c r="C50" s="18" t="n"/>
      <c r="D50" s="18" t="n"/>
      <c r="E50" s="18" t="n"/>
      <c r="F50" s="18" t="n"/>
      <c r="I50" t="inlineStr">
        <is>
          <t>I</t>
        </is>
      </c>
    </row>
    <row r="51">
      <c r="A51" s="17" t="inlineStr">
        <is>
          <t>Net New ARR</t>
        </is>
      </c>
      <c r="B51" s="18" t="n"/>
      <c r="C51" s="18" t="n"/>
      <c r="D51" s="18" t="n"/>
      <c r="E51" s="18" t="n"/>
      <c r="F51" s="18" t="n"/>
      <c r="I51" t="inlineStr">
        <is>
          <t>I</t>
        </is>
      </c>
    </row>
    <row r="52">
      <c r="A52" s="19" t="inlineStr">
        <is>
          <t>Burn Multiple</t>
        </is>
      </c>
      <c r="B52" s="33">
        <f>IF(B51&lt;&gt;0,B50/B51,0)</f>
        <v/>
      </c>
      <c r="C52" s="33">
        <f>IF(C51&lt;&gt;0,C50/C51,0)</f>
        <v/>
      </c>
      <c r="D52" s="33">
        <f>IF(D51&lt;&gt;0,D50/D51,0)</f>
        <v/>
      </c>
      <c r="E52" s="33">
        <f>IF(E51&lt;&gt;0,E50/E51,0)</f>
        <v/>
      </c>
      <c r="F52" s="33">
        <f>IF(F51&lt;&gt;0,F50/F51,0)</f>
        <v/>
      </c>
      <c r="I52" t="inlineStr">
        <is>
          <t>T</t>
        </is>
      </c>
    </row>
    <row r="54">
      <c r="A54" s="15" t="inlineStr">
        <is>
          <t>7. Sales Efficiency</t>
        </is>
      </c>
      <c r="B54" s="54" t="n"/>
      <c r="C54" s="54" t="n"/>
      <c r="D54" s="54" t="n"/>
      <c r="E54" s="54" t="n"/>
      <c r="H54" t="inlineStr">
        <is>
          <t>saas_sales_efficiency</t>
        </is>
      </c>
      <c r="I54" t="inlineStr">
        <is>
          <t>S</t>
        </is>
      </c>
    </row>
    <row r="55">
      <c r="A55" s="17" t="inlineStr">
        <is>
          <t>Quarterly Net New ARR</t>
        </is>
      </c>
      <c r="B55" s="18" t="n"/>
      <c r="C55" s="18" t="n"/>
      <c r="D55" s="18" t="n"/>
      <c r="E55" s="18" t="n"/>
      <c r="F55" s="18" t="n"/>
      <c r="I55" t="inlineStr">
        <is>
          <t>I</t>
        </is>
      </c>
    </row>
    <row r="56">
      <c r="A56" s="17" t="inlineStr">
        <is>
          <t>Previous Quarter S&amp;M Spend</t>
        </is>
      </c>
      <c r="B56" s="18" t="n"/>
      <c r="C56" s="18" t="n"/>
      <c r="D56" s="18" t="n"/>
      <c r="E56" s="18" t="n"/>
      <c r="F56" s="18" t="n"/>
      <c r="I56" t="inlineStr">
        <is>
          <t>I</t>
        </is>
      </c>
    </row>
    <row r="57">
      <c r="A57" s="19" t="inlineStr">
        <is>
          <t>Magic Number</t>
        </is>
      </c>
      <c r="B57" s="34">
        <f>IF(B56&lt;&gt;0,B55/B56,0)</f>
        <v/>
      </c>
      <c r="C57" s="34">
        <f>IF(C56&lt;&gt;0,C55/C56,0)</f>
        <v/>
      </c>
      <c r="D57" s="34">
        <f>IF(D56&lt;&gt;0,D55/D56,0)</f>
        <v/>
      </c>
      <c r="E57" s="34">
        <f>IF(E56&lt;&gt;0,E55/E56,0)</f>
        <v/>
      </c>
      <c r="F57" s="34">
        <f>IF(F56&lt;&gt;0,F55/F56,0)</f>
        <v/>
      </c>
      <c r="I57" t="inlineStr">
        <is>
          <t>T</t>
        </is>
      </c>
    </row>
    <row r="59">
      <c r="A59" s="15" t="inlineStr">
        <is>
          <t>8. P&amp;L Summary</t>
        </is>
      </c>
      <c r="B59" s="54" t="n"/>
      <c r="C59" s="54" t="n"/>
      <c r="D59" s="54" t="n"/>
      <c r="E59" s="54" t="n"/>
      <c r="H59" t="inlineStr">
        <is>
          <t>saas_pnl</t>
        </is>
      </c>
      <c r="I59" t="inlineStr">
        <is>
          <t>S</t>
        </is>
      </c>
    </row>
    <row r="60">
      <c r="A60" s="17" t="inlineStr">
        <is>
          <t>Revenue</t>
        </is>
      </c>
      <c r="B60" s="18" t="n"/>
      <c r="C60" s="18" t="n"/>
      <c r="D60" s="18" t="n"/>
      <c r="E60" s="18" t="n"/>
      <c r="F60" s="18" t="n"/>
      <c r="I60" t="inlineStr">
        <is>
          <t>I</t>
        </is>
      </c>
    </row>
    <row r="61">
      <c r="A61" s="17" t="inlineStr">
        <is>
          <t>COGS</t>
        </is>
      </c>
      <c r="B61" s="18" t="n"/>
      <c r="C61" s="18" t="n"/>
      <c r="D61" s="18" t="n"/>
      <c r="E61" s="18" t="n"/>
      <c r="F61" s="18" t="n"/>
      <c r="I61" t="inlineStr">
        <is>
          <t>I</t>
        </is>
      </c>
    </row>
    <row r="62">
      <c r="A62" s="19" t="inlineStr">
        <is>
          <t>Gross Profit</t>
        </is>
      </c>
      <c r="B62" s="20">
        <f>B60-B61</f>
        <v/>
      </c>
      <c r="C62" s="20">
        <f>C60-C61</f>
        <v/>
      </c>
      <c r="D62" s="20">
        <f>D60-D61</f>
        <v/>
      </c>
      <c r="E62" s="20">
        <f>E60-E61</f>
        <v/>
      </c>
      <c r="F62" s="20">
        <f>F60-F61</f>
        <v/>
      </c>
      <c r="I62" t="inlineStr">
        <is>
          <t>T</t>
        </is>
      </c>
    </row>
    <row r="63">
      <c r="A63" s="17" t="inlineStr">
        <is>
          <t>R&amp;D Expense</t>
        </is>
      </c>
      <c r="B63" s="18" t="n"/>
      <c r="C63" s="18" t="n"/>
      <c r="D63" s="18" t="n"/>
      <c r="E63" s="18" t="n"/>
      <c r="F63" s="18" t="n"/>
      <c r="I63" t="inlineStr">
        <is>
          <t>I</t>
        </is>
      </c>
    </row>
    <row r="64">
      <c r="A64" s="17" t="inlineStr">
        <is>
          <t>S&amp;M Expense</t>
        </is>
      </c>
      <c r="B64" s="18" t="n"/>
      <c r="C64" s="18" t="n"/>
      <c r="D64" s="18" t="n"/>
      <c r="E64" s="18" t="n"/>
      <c r="F64" s="18" t="n"/>
      <c r="I64" t="inlineStr">
        <is>
          <t>I</t>
        </is>
      </c>
    </row>
    <row r="65">
      <c r="A65" s="17" t="inlineStr">
        <is>
          <t>G&amp;A Expense</t>
        </is>
      </c>
      <c r="B65" s="18" t="n"/>
      <c r="C65" s="18" t="n"/>
      <c r="D65" s="18" t="n"/>
      <c r="E65" s="18" t="n"/>
      <c r="F65" s="18" t="n"/>
      <c r="I65" t="inlineStr">
        <is>
          <t>I</t>
        </is>
      </c>
    </row>
    <row r="66">
      <c r="A66" s="19" t="inlineStr">
        <is>
          <t>Total OPEX</t>
        </is>
      </c>
      <c r="B66" s="20">
        <f>B63+B64+B65</f>
        <v/>
      </c>
      <c r="C66" s="20">
        <f>C63+C64+C65</f>
        <v/>
      </c>
      <c r="D66" s="20">
        <f>D63+D64+D65</f>
        <v/>
      </c>
      <c r="E66" s="20">
        <f>E63+E64+E65</f>
        <v/>
      </c>
      <c r="F66" s="20">
        <f>F63+F64+F65</f>
        <v/>
      </c>
      <c r="I66" t="inlineStr">
        <is>
          <t>T</t>
        </is>
      </c>
    </row>
    <row r="67">
      <c r="A67" s="19" t="inlineStr">
        <is>
          <t>EBITDA</t>
        </is>
      </c>
      <c r="B67" s="20">
        <f>B62-B66</f>
        <v/>
      </c>
      <c r="C67" s="20">
        <f>C62-C66</f>
        <v/>
      </c>
      <c r="D67" s="20">
        <f>D62-D66</f>
        <v/>
      </c>
      <c r="E67" s="20">
        <f>E62-E66</f>
        <v/>
      </c>
      <c r="F67" s="20">
        <f>F62-F66</f>
        <v/>
      </c>
      <c r="I67" t="inlineStr">
        <is>
          <t>T</t>
        </is>
      </c>
    </row>
    <row r="68">
      <c r="A68" s="17" t="inlineStr">
        <is>
          <t>Depreciation &amp; Amortization</t>
        </is>
      </c>
      <c r="B68" s="18" t="n"/>
      <c r="C68" s="18" t="n"/>
      <c r="D68" s="18" t="n"/>
      <c r="E68" s="18" t="n"/>
      <c r="F68" s="18" t="n"/>
      <c r="I68" t="inlineStr">
        <is>
          <t>I</t>
        </is>
      </c>
    </row>
    <row r="69">
      <c r="A69" s="17" t="inlineStr">
        <is>
          <t>Interest Expense</t>
        </is>
      </c>
      <c r="B69" s="18" t="n"/>
      <c r="C69" s="18" t="n"/>
      <c r="D69" s="18" t="n"/>
      <c r="E69" s="18" t="n"/>
      <c r="F69" s="18" t="n"/>
      <c r="I69" t="inlineStr">
        <is>
          <t>I</t>
        </is>
      </c>
    </row>
    <row r="70">
      <c r="A70" s="17" t="inlineStr">
        <is>
          <t>Tax</t>
        </is>
      </c>
      <c r="B70" s="18" t="n"/>
      <c r="C70" s="18" t="n"/>
      <c r="D70" s="18" t="n"/>
      <c r="E70" s="18" t="n"/>
      <c r="F70" s="18" t="n"/>
      <c r="I70" t="inlineStr">
        <is>
          <t>I</t>
        </is>
      </c>
    </row>
    <row r="71">
      <c r="A71" s="21" t="inlineStr">
        <is>
          <t>PAT (Profit After Tax)</t>
        </is>
      </c>
      <c r="B71" s="35">
        <f>B67-B68-B69-B70</f>
        <v/>
      </c>
      <c r="C71" s="35">
        <f>C67-C68-C69-C70</f>
        <v/>
      </c>
      <c r="D71" s="35">
        <f>D67-D68-D69-D70</f>
        <v/>
      </c>
      <c r="E71" s="35">
        <f>E67-E68-E69-E70</f>
        <v/>
      </c>
      <c r="F71" s="35">
        <f>F67-F68-F69-F70</f>
        <v/>
      </c>
      <c r="I71" t="inlineStr">
        <is>
          <t>T</t>
        </is>
      </c>
    </row>
    <row r="73">
      <c r="A73" s="15" t="inlineStr">
        <is>
          <t>9. Cash &amp; Runway</t>
        </is>
      </c>
      <c r="B73" s="54" t="n"/>
      <c r="C73" s="54" t="n"/>
      <c r="D73" s="54" t="n"/>
      <c r="E73" s="54" t="n"/>
      <c r="H73" t="inlineStr">
        <is>
          <t>saas_cash_runway</t>
        </is>
      </c>
      <c r="I73" t="inlineStr">
        <is>
          <t>S</t>
        </is>
      </c>
    </row>
    <row r="74">
      <c r="A74" s="17" t="inlineStr">
        <is>
          <t>Opening Cash</t>
        </is>
      </c>
      <c r="B74" s="18" t="n"/>
      <c r="C74" s="18" t="n"/>
      <c r="D74" s="18" t="n"/>
      <c r="E74" s="18" t="n"/>
      <c r="F74" s="18" t="n"/>
      <c r="I74" t="inlineStr">
        <is>
          <t>I</t>
        </is>
      </c>
    </row>
    <row r="75">
      <c r="A75" s="17" t="inlineStr">
        <is>
          <t>Cash Flow from Operations</t>
        </is>
      </c>
      <c r="B75" s="18" t="n"/>
      <c r="C75" s="18" t="n"/>
      <c r="D75" s="18" t="n"/>
      <c r="E75" s="18" t="n"/>
      <c r="F75" s="18" t="n"/>
      <c r="I75" t="inlineStr">
        <is>
          <t>I</t>
        </is>
      </c>
    </row>
    <row r="76">
      <c r="A76" s="17" t="inlineStr">
        <is>
          <t>Equity Raised</t>
        </is>
      </c>
      <c r="B76" s="18" t="n"/>
      <c r="C76" s="18" t="n"/>
      <c r="D76" s="18" t="n"/>
      <c r="E76" s="18" t="n"/>
      <c r="F76" s="18" t="n"/>
      <c r="I76" t="inlineStr">
        <is>
          <t>I</t>
        </is>
      </c>
    </row>
    <row r="77">
      <c r="A77" s="19" t="inlineStr">
        <is>
          <t>Closing Cash</t>
        </is>
      </c>
      <c r="B77" s="20">
        <f>B74+B75+B76</f>
        <v/>
      </c>
      <c r="C77" s="20">
        <f>C74+C75+C76</f>
        <v/>
      </c>
      <c r="D77" s="20">
        <f>D74+D75+D76</f>
        <v/>
      </c>
      <c r="E77" s="20">
        <f>E74+E75+E76</f>
        <v/>
      </c>
      <c r="F77" s="20">
        <f>F74+F75+F76</f>
        <v/>
      </c>
      <c r="I77" t="inlineStr">
        <is>
          <t>T</t>
        </is>
      </c>
    </row>
    <row r="78">
      <c r="A78" s="17" t="inlineStr">
        <is>
          <t>Monthly Burn Rate</t>
        </is>
      </c>
      <c r="B78" s="18" t="n"/>
      <c r="C78" s="18" t="n"/>
      <c r="D78" s="18" t="n"/>
      <c r="E78" s="18" t="n"/>
      <c r="F78" s="18" t="n"/>
      <c r="I78" t="inlineStr">
        <is>
          <t>I</t>
        </is>
      </c>
    </row>
    <row r="79">
      <c r="A79" s="19" t="inlineStr">
        <is>
          <t>Runway (months)</t>
        </is>
      </c>
      <c r="B79" s="36">
        <f>IF(B78&lt;&gt;0,B77/B78,0)</f>
        <v/>
      </c>
      <c r="C79" s="36">
        <f>IF(C78&lt;&gt;0,C77/C78,0)</f>
        <v/>
      </c>
      <c r="D79" s="36">
        <f>IF(D78&lt;&gt;0,D77/D78,0)</f>
        <v/>
      </c>
      <c r="E79" s="36">
        <f>IF(E78&lt;&gt;0,E77/E78,0)</f>
        <v/>
      </c>
      <c r="F79" s="36">
        <f>IF(F78&lt;&gt;0,F77/F78,0)</f>
        <v/>
      </c>
      <c r="I79" t="inlineStr">
        <is>
          <t>T</t>
        </is>
      </c>
    </row>
    <row r="81">
      <c r="A81" s="15" t="inlineStr">
        <is>
          <t>10. Fundraising &amp; Cap Table</t>
        </is>
      </c>
      <c r="B81" s="54" t="n"/>
      <c r="C81" s="54" t="n"/>
      <c r="D81" s="54" t="n"/>
      <c r="E81" s="54" t="n"/>
      <c r="H81" t="inlineStr">
        <is>
          <t>saas_fundraising</t>
        </is>
      </c>
      <c r="I81" t="inlineStr">
        <is>
          <t>S</t>
        </is>
      </c>
    </row>
    <row r="82">
      <c r="A82" s="37" t="inlineStr">
        <is>
          <t>Round Name</t>
        </is>
      </c>
      <c r="B82" s="38" t="n"/>
      <c r="C82" s="38" t="n"/>
      <c r="D82" s="38" t="n"/>
      <c r="E82" s="38" t="n"/>
      <c r="F82" s="38" t="n"/>
      <c r="I82" t="inlineStr">
        <is>
          <t>I</t>
        </is>
      </c>
    </row>
    <row r="83">
      <c r="A83" s="17" t="inlineStr">
        <is>
          <t>Amount Raised</t>
        </is>
      </c>
      <c r="B83" s="18" t="n"/>
      <c r="C83" s="18" t="n"/>
      <c r="D83" s="18" t="n"/>
      <c r="E83" s="18" t="n"/>
      <c r="F83" s="18" t="n"/>
      <c r="I83" t="inlineStr">
        <is>
          <t>I</t>
        </is>
      </c>
    </row>
    <row r="84">
      <c r="A84" s="17" t="inlineStr">
        <is>
          <t>Pre-Money Valuation</t>
        </is>
      </c>
      <c r="B84" s="18" t="n"/>
      <c r="C84" s="18" t="n"/>
      <c r="D84" s="18" t="n"/>
      <c r="E84" s="18" t="n"/>
      <c r="F84" s="18" t="n"/>
      <c r="I84" t="inlineStr">
        <is>
          <t>I</t>
        </is>
      </c>
    </row>
    <row r="85">
      <c r="A85" s="17" t="inlineStr">
        <is>
          <t>Post-Money Valuation</t>
        </is>
      </c>
      <c r="B85" s="18" t="n"/>
      <c r="C85" s="18" t="n"/>
      <c r="D85" s="18" t="n"/>
      <c r="E85" s="18" t="n"/>
      <c r="F85" s="18" t="n"/>
      <c r="I85" t="inlineStr">
        <is>
          <t>I</t>
        </is>
      </c>
    </row>
    <row r="86">
      <c r="A86" s="17" t="inlineStr">
        <is>
          <t>Dilution %</t>
        </is>
      </c>
      <c r="B86" s="27" t="n"/>
      <c r="C86" s="27" t="n"/>
      <c r="D86" s="27" t="n"/>
      <c r="E86" s="27" t="n"/>
      <c r="F86" s="27" t="n"/>
      <c r="I86" t="inlineStr">
        <is>
          <t>I</t>
        </is>
      </c>
    </row>
    <row r="88">
      <c r="A88" s="39" t="inlineStr">
        <is>
          <t>Cap Table Evolution (%)</t>
        </is>
      </c>
      <c r="I88" t="inlineStr">
        <is>
          <t>H</t>
        </is>
      </c>
    </row>
    <row r="89">
      <c r="A89" s="17" t="inlineStr">
        <is>
          <t>Founders %</t>
        </is>
      </c>
      <c r="B89" s="27" t="n"/>
      <c r="C89" s="27" t="n"/>
      <c r="D89" s="27" t="n"/>
      <c r="E89" s="27" t="n"/>
      <c r="F89" s="27" t="n"/>
      <c r="I89" t="inlineStr">
        <is>
          <t>I</t>
        </is>
      </c>
    </row>
    <row r="90">
      <c r="A90" s="17" t="inlineStr">
        <is>
          <t>ESOP %</t>
        </is>
      </c>
      <c r="B90" s="27" t="n"/>
      <c r="C90" s="27" t="n"/>
      <c r="D90" s="27" t="n"/>
      <c r="E90" s="27" t="n"/>
      <c r="F90" s="27" t="n"/>
      <c r="I90" t="inlineStr">
        <is>
          <t>I</t>
        </is>
      </c>
    </row>
    <row r="91">
      <c r="A91" s="17" t="inlineStr">
        <is>
          <t>Seed Investors %</t>
        </is>
      </c>
      <c r="B91" s="27" t="n"/>
      <c r="C91" s="27" t="n"/>
      <c r="D91" s="27" t="n"/>
      <c r="E91" s="27" t="n"/>
      <c r="F91" s="27" t="n"/>
      <c r="I91" t="inlineStr">
        <is>
          <t>I</t>
        </is>
      </c>
    </row>
    <row r="92">
      <c r="A92" s="17" t="inlineStr">
        <is>
          <t>Series A %</t>
        </is>
      </c>
      <c r="B92" s="27" t="n"/>
      <c r="C92" s="27" t="n"/>
      <c r="D92" s="27" t="n"/>
      <c r="E92" s="27" t="n"/>
      <c r="F92" s="27" t="n"/>
      <c r="I92" t="inlineStr">
        <is>
          <t>I</t>
        </is>
      </c>
    </row>
    <row r="93">
      <c r="A93" s="17" t="inlineStr">
        <is>
          <t>Series B %</t>
        </is>
      </c>
      <c r="B93" s="27" t="n"/>
      <c r="C93" s="27" t="n"/>
      <c r="D93" s="27" t="n"/>
      <c r="E93" s="27" t="n"/>
      <c r="F93" s="27" t="n"/>
      <c r="I93" t="inlineStr">
        <is>
          <t>I</t>
        </is>
      </c>
    </row>
    <row r="94">
      <c r="A94" s="17" t="inlineStr">
        <is>
          <t>Others %</t>
        </is>
      </c>
      <c r="B94" s="27" t="n"/>
      <c r="C94" s="27" t="n"/>
      <c r="D94" s="27" t="n"/>
      <c r="E94" s="27" t="n"/>
      <c r="F94" s="27" t="n"/>
      <c r="I94" t="inlineStr">
        <is>
          <t>I</t>
        </is>
      </c>
    </row>
    <row r="95">
      <c r="A95" s="19" t="inlineStr">
        <is>
          <t>Total %</t>
        </is>
      </c>
      <c r="B95" s="32">
        <f>B89+B90+B91+B92+B93+B94</f>
        <v/>
      </c>
      <c r="C95" s="32">
        <f>C89+C90+C91+C92+C93+C94</f>
        <v/>
      </c>
      <c r="D95" s="32">
        <f>D89+D90+D91+D92+D93+D94</f>
        <v/>
      </c>
      <c r="E95" s="32">
        <f>E89+E90+E91+E92+E93+E94</f>
        <v/>
      </c>
      <c r="F95" s="32">
        <f>F89+F90+F91+F92+F93+F94</f>
        <v/>
      </c>
      <c r="I95" t="inlineStr">
        <is>
          <t>T</t>
        </is>
      </c>
    </row>
    <row r="97">
      <c r="A97" s="15" t="inlineStr">
        <is>
          <t>11. Monthly Cohort MRR Retention</t>
        </is>
      </c>
      <c r="B97" s="54" t="n"/>
      <c r="C97" s="54" t="n"/>
      <c r="D97" s="54" t="n"/>
      <c r="E97" s="54" t="n"/>
      <c r="H97" t="inlineStr">
        <is>
          <t>saas_cohort_mrr</t>
        </is>
      </c>
      <c r="I97" t="inlineStr">
        <is>
          <t>S</t>
        </is>
      </c>
    </row>
    <row r="98">
      <c r="A98" s="17" t="inlineStr">
        <is>
          <t>Cohort 1 Retention %</t>
        </is>
      </c>
      <c r="B98" s="27" t="n"/>
      <c r="C98" s="27" t="n"/>
      <c r="D98" s="27" t="n"/>
      <c r="E98" s="27" t="n"/>
      <c r="F98" s="27" t="n"/>
      <c r="I98" t="inlineStr">
        <is>
          <t>I</t>
        </is>
      </c>
    </row>
    <row r="99">
      <c r="A99" s="17" t="inlineStr">
        <is>
          <t>Cohort 2 Retention %</t>
        </is>
      </c>
      <c r="B99" s="27" t="n"/>
      <c r="C99" s="27" t="n"/>
      <c r="D99" s="27" t="n"/>
      <c r="E99" s="27" t="n"/>
      <c r="F99" s="27" t="n"/>
      <c r="I99" t="inlineStr">
        <is>
          <t>I</t>
        </is>
      </c>
    </row>
    <row r="100">
      <c r="A100" s="17" t="inlineStr">
        <is>
          <t>Cohort 3 Retention %</t>
        </is>
      </c>
      <c r="B100" s="27" t="n"/>
      <c r="C100" s="27" t="n"/>
      <c r="D100" s="27" t="n"/>
      <c r="E100" s="27" t="n"/>
      <c r="F100" s="27" t="n"/>
      <c r="I100" t="inlineStr">
        <is>
          <t>I</t>
        </is>
      </c>
    </row>
    <row r="101">
      <c r="A101" s="17" t="inlineStr">
        <is>
          <t>Cohort 4 Retention %</t>
        </is>
      </c>
      <c r="B101" s="27" t="n"/>
      <c r="C101" s="27" t="n"/>
      <c r="D101" s="27" t="n"/>
      <c r="E101" s="27" t="n"/>
      <c r="F101" s="27" t="n"/>
      <c r="I101" t="inlineStr">
        <is>
          <t>I</t>
        </is>
      </c>
    </row>
    <row r="102">
      <c r="A102" s="17" t="inlineStr">
        <is>
          <t>Cohort 5 Retention %</t>
        </is>
      </c>
      <c r="B102" s="27" t="n"/>
      <c r="C102" s="27" t="n"/>
      <c r="D102" s="27" t="n"/>
      <c r="E102" s="27" t="n"/>
      <c r="F102" s="27" t="n"/>
      <c r="I102" t="inlineStr">
        <is>
          <t>I</t>
        </is>
      </c>
    </row>
    <row r="104">
      <c r="A104" s="15" t="inlineStr">
        <is>
          <t>12. Feature Adoption by Plan</t>
        </is>
      </c>
      <c r="B104" s="54" t="n"/>
      <c r="C104" s="54" t="n"/>
      <c r="D104" s="54" t="n"/>
      <c r="E104" s="54" t="n"/>
      <c r="H104" t="inlineStr">
        <is>
          <t>saas_feature_adoption</t>
        </is>
      </c>
      <c r="I104" t="inlineStr">
        <is>
          <t>S</t>
        </is>
      </c>
    </row>
    <row r="105">
      <c r="A105" s="17" t="inlineStr">
        <is>
          <t>Free Tier Adoption %</t>
        </is>
      </c>
      <c r="B105" s="27" t="n"/>
      <c r="C105" s="27" t="n"/>
      <c r="D105" s="27" t="n"/>
      <c r="E105" s="27" t="n"/>
      <c r="F105" s="27" t="n"/>
      <c r="I105" t="inlineStr">
        <is>
          <t>I</t>
        </is>
      </c>
    </row>
    <row r="106">
      <c r="A106" s="17" t="inlineStr">
        <is>
          <t>Starter Adoption %</t>
        </is>
      </c>
      <c r="B106" s="27" t="n"/>
      <c r="C106" s="27" t="n"/>
      <c r="D106" s="27" t="n"/>
      <c r="E106" s="27" t="n"/>
      <c r="F106" s="27" t="n"/>
      <c r="I106" t="inlineStr">
        <is>
          <t>I</t>
        </is>
      </c>
    </row>
    <row r="107">
      <c r="A107" s="17" t="inlineStr">
        <is>
          <t>Pro Adoption %</t>
        </is>
      </c>
      <c r="B107" s="27" t="n"/>
      <c r="C107" s="27" t="n"/>
      <c r="D107" s="27" t="n"/>
      <c r="E107" s="27" t="n"/>
      <c r="F107" s="27" t="n"/>
      <c r="I107" t="inlineStr">
        <is>
          <t>I</t>
        </is>
      </c>
    </row>
    <row r="108">
      <c r="A108" s="17" t="inlineStr">
        <is>
          <t>Enterprise Adoption %</t>
        </is>
      </c>
      <c r="B108" s="27" t="n"/>
      <c r="C108" s="27" t="n"/>
      <c r="D108" s="27" t="n"/>
      <c r="E108" s="27" t="n"/>
      <c r="F108" s="27" t="n"/>
      <c r="I108" t="inlineStr">
        <is>
          <t>I</t>
        </is>
      </c>
    </row>
    <row r="110">
      <c r="A110" s="15" t="inlineStr">
        <is>
          <t>13. API Usage &amp; Overage Revenue</t>
        </is>
      </c>
      <c r="B110" s="54" t="n"/>
      <c r="C110" s="54" t="n"/>
      <c r="D110" s="54" t="n"/>
      <c r="E110" s="54" t="n"/>
      <c r="H110" t="inlineStr">
        <is>
          <t>saas_api_usage</t>
        </is>
      </c>
      <c r="I110" t="inlineStr">
        <is>
          <t>S</t>
        </is>
      </c>
    </row>
    <row r="111">
      <c r="A111" s="17" t="inlineStr">
        <is>
          <t>API Calls (thousands)</t>
        </is>
      </c>
      <c r="B111" s="23" t="n"/>
      <c r="C111" s="23" t="n"/>
      <c r="D111" s="23" t="n"/>
      <c r="E111" s="23" t="n"/>
      <c r="F111" s="23" t="n"/>
      <c r="I111" t="inlineStr">
        <is>
          <t>I</t>
        </is>
      </c>
    </row>
    <row r="112">
      <c r="A112" s="17" t="inlineStr">
        <is>
          <t>Included API Calls (thousands)</t>
        </is>
      </c>
      <c r="B112" s="23" t="n"/>
      <c r="C112" s="23" t="n"/>
      <c r="D112" s="23" t="n"/>
      <c r="E112" s="23" t="n"/>
      <c r="F112" s="23" t="n"/>
      <c r="I112" t="inlineStr">
        <is>
          <t>I</t>
        </is>
      </c>
    </row>
    <row r="113">
      <c r="A113" s="17" t="inlineStr">
        <is>
          <t>Overage Rate (per 1K calls)</t>
        </is>
      </c>
      <c r="B113" s="18" t="n"/>
      <c r="C113" s="18" t="n"/>
      <c r="D113" s="18" t="n"/>
      <c r="E113" s="18" t="n"/>
      <c r="F113" s="18" t="n"/>
      <c r="I113" t="inlineStr">
        <is>
          <t>I</t>
        </is>
      </c>
    </row>
    <row r="114">
      <c r="A114" s="19" t="inlineStr">
        <is>
          <t>Overage Revenue</t>
        </is>
      </c>
      <c r="B114" s="20">
        <f>IF(B110&gt;B112,(B110-B112)*B113,0)</f>
        <v/>
      </c>
      <c r="C114" s="20">
        <f>IF(C110&gt;C112,(C110-C112)*C113,0)</f>
        <v/>
      </c>
      <c r="D114" s="20">
        <f>IF(D110&gt;D112,(D110-D112)*D113,0)</f>
        <v/>
      </c>
      <c r="E114" s="20">
        <f>IF(E110&gt;E112,(E110-E112)*E113,0)</f>
        <v/>
      </c>
      <c r="F114" s="20">
        <f>IF(F110&gt;F112,(F110-F112)*F113,0)</f>
        <v/>
      </c>
      <c r="I114" t="inlineStr">
        <is>
          <t>T</t>
        </is>
      </c>
    </row>
    <row r="116">
      <c r="A116" s="15" t="inlineStr">
        <is>
          <t>14. NPS Trend</t>
        </is>
      </c>
      <c r="B116" s="54" t="n"/>
      <c r="C116" s="54" t="n"/>
      <c r="D116" s="54" t="n"/>
      <c r="E116" s="54" t="n"/>
      <c r="H116" t="inlineStr">
        <is>
          <t>saas_nps</t>
        </is>
      </c>
      <c r="I116" t="inlineStr">
        <is>
          <t>S</t>
        </is>
      </c>
    </row>
    <row r="117">
      <c r="A117" s="17" t="inlineStr">
        <is>
          <t>NPS Score</t>
        </is>
      </c>
      <c r="B117" s="40" t="n"/>
      <c r="C117" s="40" t="n"/>
      <c r="D117" s="40" t="n"/>
      <c r="E117" s="40" t="n"/>
      <c r="F117" s="40" t="n"/>
      <c r="I117" t="inlineStr">
        <is>
          <t>I</t>
        </is>
      </c>
    </row>
    <row r="118">
      <c r="A118" s="17" t="inlineStr">
        <is>
          <t>Promoters %</t>
        </is>
      </c>
      <c r="B118" s="27" t="n"/>
      <c r="C118" s="27" t="n"/>
      <c r="D118" s="27" t="n"/>
      <c r="E118" s="27" t="n"/>
      <c r="F118" s="27" t="n"/>
      <c r="I118" t="inlineStr">
        <is>
          <t>I</t>
        </is>
      </c>
    </row>
    <row r="119">
      <c r="A119" s="17" t="inlineStr">
        <is>
          <t>Passives %</t>
        </is>
      </c>
      <c r="B119" s="27" t="n"/>
      <c r="C119" s="27" t="n"/>
      <c r="D119" s="27" t="n"/>
      <c r="E119" s="27" t="n"/>
      <c r="F119" s="27" t="n"/>
      <c r="I119" t="inlineStr">
        <is>
          <t>I</t>
        </is>
      </c>
    </row>
    <row r="120">
      <c r="A120" s="17" t="inlineStr">
        <is>
          <t>Detractors %</t>
        </is>
      </c>
      <c r="B120" s="27" t="n"/>
      <c r="C120" s="27" t="n"/>
      <c r="D120" s="27" t="n"/>
      <c r="E120" s="27" t="n"/>
      <c r="F120" s="27" t="n"/>
      <c r="I120" t="inlineStr">
        <is>
          <t>I</t>
        </is>
      </c>
    </row>
    <row r="122">
      <c r="A122" s="15" t="inlineStr">
        <is>
          <t>15. Headcount &amp; Rev per Employee</t>
        </is>
      </c>
      <c r="B122" s="54" t="n"/>
      <c r="C122" s="54" t="n"/>
      <c r="D122" s="54" t="n"/>
      <c r="E122" s="54" t="n"/>
      <c r="H122" t="inlineStr">
        <is>
          <t>saas_headcount</t>
        </is>
      </c>
      <c r="I122" t="inlineStr">
        <is>
          <t>S</t>
        </is>
      </c>
    </row>
    <row r="123">
      <c r="A123" s="17" t="inlineStr">
        <is>
          <t>Total Headcount</t>
        </is>
      </c>
      <c r="B123" s="23" t="n"/>
      <c r="C123" s="23" t="n"/>
      <c r="D123" s="23" t="n"/>
      <c r="E123" s="23" t="n"/>
      <c r="F123" s="23" t="n"/>
      <c r="I123" t="inlineStr">
        <is>
          <t>I</t>
        </is>
      </c>
    </row>
    <row r="124">
      <c r="A124" s="17" t="inlineStr">
        <is>
          <t>R&amp;D Headcount</t>
        </is>
      </c>
      <c r="B124" s="23" t="n"/>
      <c r="C124" s="23" t="n"/>
      <c r="D124" s="23" t="n"/>
      <c r="E124" s="23" t="n"/>
      <c r="F124" s="23" t="n"/>
      <c r="I124" t="inlineStr">
        <is>
          <t>I</t>
        </is>
      </c>
    </row>
    <row r="125">
      <c r="A125" s="17" t="inlineStr">
        <is>
          <t>S&amp;M Headcount</t>
        </is>
      </c>
      <c r="B125" s="23" t="n"/>
      <c r="C125" s="23" t="n"/>
      <c r="D125" s="23" t="n"/>
      <c r="E125" s="23" t="n"/>
      <c r="F125" s="23" t="n"/>
      <c r="I125" t="inlineStr">
        <is>
          <t>I</t>
        </is>
      </c>
    </row>
    <row r="126">
      <c r="A126" s="17" t="inlineStr">
        <is>
          <t>G&amp;A Headcount</t>
        </is>
      </c>
      <c r="B126" s="23" t="n"/>
      <c r="C126" s="23" t="n"/>
      <c r="D126" s="23" t="n"/>
      <c r="E126" s="23" t="n"/>
      <c r="F126" s="23" t="n"/>
      <c r="I126" t="inlineStr">
        <is>
          <t>I</t>
        </is>
      </c>
    </row>
    <row r="127">
      <c r="A127" s="17" t="inlineStr">
        <is>
          <t>Total Revenue</t>
        </is>
      </c>
      <c r="B127" s="18" t="n"/>
      <c r="C127" s="18" t="n"/>
      <c r="D127" s="18" t="n"/>
      <c r="E127" s="18" t="n"/>
      <c r="F127" s="18" t="n"/>
      <c r="I127" t="inlineStr">
        <is>
          <t>I</t>
        </is>
      </c>
    </row>
    <row r="128">
      <c r="A128" s="19" t="inlineStr">
        <is>
          <t>Revenue per Employee</t>
        </is>
      </c>
      <c r="B128" s="20">
        <f>IF(B123&lt;&gt;0,B127/B123,0)</f>
        <v/>
      </c>
      <c r="C128" s="20">
        <f>IF(C123&lt;&gt;0,C127/C123,0)</f>
        <v/>
      </c>
      <c r="D128" s="20">
        <f>IF(D123&lt;&gt;0,D127/D123,0)</f>
        <v/>
      </c>
      <c r="E128" s="20">
        <f>IF(E123&lt;&gt;0,E127/E123,0)</f>
        <v/>
      </c>
      <c r="F128" s="20">
        <f>IF(F123&lt;&gt;0,F127/F123,0)</f>
        <v/>
      </c>
      <c r="I128" t="inlineStr">
        <is>
          <t>T</t>
        </is>
      </c>
    </row>
    <row r="130">
      <c r="A130" s="15" t="inlineStr">
        <is>
          <t>16. Infrastructure Cost vs Revenue</t>
        </is>
      </c>
      <c r="B130" s="54" t="n"/>
      <c r="C130" s="54" t="n"/>
      <c r="D130" s="54" t="n"/>
      <c r="E130" s="54" t="n"/>
      <c r="H130" t="inlineStr">
        <is>
          <t>saas_infra_cost</t>
        </is>
      </c>
      <c r="I130" t="inlineStr">
        <is>
          <t>S</t>
        </is>
      </c>
    </row>
    <row r="131">
      <c r="A131" s="17" t="inlineStr">
        <is>
          <t>Hosting &amp; Cloud Cost</t>
        </is>
      </c>
      <c r="B131" s="18" t="n"/>
      <c r="C131" s="18" t="n"/>
      <c r="D131" s="18" t="n"/>
      <c r="E131" s="18" t="n"/>
      <c r="F131" s="18" t="n"/>
      <c r="I131" t="inlineStr">
        <is>
          <t>I</t>
        </is>
      </c>
    </row>
    <row r="132">
      <c r="A132" s="17" t="inlineStr">
        <is>
          <t>Total Revenue</t>
        </is>
      </c>
      <c r="B132" s="18" t="n"/>
      <c r="C132" s="18" t="n"/>
      <c r="D132" s="18" t="n"/>
      <c r="E132" s="18" t="n"/>
      <c r="F132" s="18" t="n"/>
      <c r="I132" t="inlineStr">
        <is>
          <t>I</t>
        </is>
      </c>
    </row>
    <row r="133">
      <c r="A133" s="25" t="inlineStr">
        <is>
          <t>Infra as % of Revenue</t>
        </is>
      </c>
      <c r="B133" s="26">
        <f>IF(B132&lt;&gt;0,B131/B132,0)</f>
        <v/>
      </c>
      <c r="C133" s="26">
        <f>IF(C132&lt;&gt;0,C131/C132,0)</f>
        <v/>
      </c>
      <c r="D133" s="26">
        <f>IF(D132&lt;&gt;0,D131/D132,0)</f>
        <v/>
      </c>
      <c r="E133" s="26">
        <f>IF(E132&lt;&gt;0,E131/E132,0)</f>
        <v/>
      </c>
      <c r="F133" s="26">
        <f>IF(F132&lt;&gt;0,F131/F132,0)</f>
        <v/>
      </c>
      <c r="I133" t="inlineStr">
        <is>
          <t>P</t>
        </is>
      </c>
    </row>
    <row r="135">
      <c r="A135" s="15" t="inlineStr">
        <is>
          <t>17. ARR Bridge</t>
        </is>
      </c>
      <c r="B135" s="54" t="n"/>
      <c r="C135" s="54" t="n"/>
      <c r="D135" s="54" t="n"/>
      <c r="E135" s="54" t="n"/>
      <c r="H135" t="inlineStr">
        <is>
          <t>saas_arr_bridge</t>
        </is>
      </c>
      <c r="I135" t="inlineStr">
        <is>
          <t>S</t>
        </is>
      </c>
    </row>
    <row r="136">
      <c r="A136" s="17" t="inlineStr">
        <is>
          <t>Beginning ARR</t>
        </is>
      </c>
      <c r="B136" s="18" t="n"/>
      <c r="C136" s="18" t="n"/>
      <c r="D136" s="18" t="n"/>
      <c r="E136" s="18" t="n"/>
      <c r="F136" s="18" t="n"/>
      <c r="I136" t="inlineStr">
        <is>
          <t>I</t>
        </is>
      </c>
    </row>
    <row r="137">
      <c r="A137" s="17" t="inlineStr">
        <is>
          <t>New ARR</t>
        </is>
      </c>
      <c r="B137" s="18" t="n"/>
      <c r="C137" s="18" t="n"/>
      <c r="D137" s="18" t="n"/>
      <c r="E137" s="18" t="n"/>
      <c r="F137" s="18" t="n"/>
      <c r="I137" t="inlineStr">
        <is>
          <t>I</t>
        </is>
      </c>
    </row>
    <row r="138">
      <c r="A138" s="17" t="inlineStr">
        <is>
          <t>Expansion ARR</t>
        </is>
      </c>
      <c r="B138" s="18" t="n"/>
      <c r="C138" s="18" t="n"/>
      <c r="D138" s="18" t="n"/>
      <c r="E138" s="18" t="n"/>
      <c r="F138" s="18" t="n"/>
      <c r="I138" t="inlineStr">
        <is>
          <t>I</t>
        </is>
      </c>
    </row>
    <row r="139">
      <c r="A139" s="17" t="inlineStr">
        <is>
          <t>Contraction ARR</t>
        </is>
      </c>
      <c r="B139" s="18" t="n"/>
      <c r="C139" s="18" t="n"/>
      <c r="D139" s="18" t="n"/>
      <c r="E139" s="18" t="n"/>
      <c r="F139" s="18" t="n"/>
      <c r="I139" t="inlineStr">
        <is>
          <t>I</t>
        </is>
      </c>
    </row>
    <row r="140">
      <c r="A140" s="17" t="inlineStr">
        <is>
          <t>Churned ARR</t>
        </is>
      </c>
      <c r="B140" s="18" t="n"/>
      <c r="C140" s="18" t="n"/>
      <c r="D140" s="18" t="n"/>
      <c r="E140" s="18" t="n"/>
      <c r="F140" s="18" t="n"/>
      <c r="I140" t="inlineStr">
        <is>
          <t>I</t>
        </is>
      </c>
    </row>
    <row r="141">
      <c r="A141" s="19" t="inlineStr">
        <is>
          <t>Net New ARR</t>
        </is>
      </c>
      <c r="B141" s="20">
        <f>B137+B138-B139-B140</f>
        <v/>
      </c>
      <c r="C141" s="20">
        <f>C137+C138-C139-C140</f>
        <v/>
      </c>
      <c r="D141" s="20">
        <f>D137+D138-D139-D140</f>
        <v/>
      </c>
      <c r="E141" s="20">
        <f>E137+E138-E139-E140</f>
        <v/>
      </c>
      <c r="F141" s="20">
        <f>F137+F138-F139-F140</f>
        <v/>
      </c>
      <c r="I141" t="inlineStr">
        <is>
          <t>T</t>
        </is>
      </c>
    </row>
    <row r="142">
      <c r="A142" s="21" t="inlineStr">
        <is>
          <t>Ending ARR</t>
        </is>
      </c>
      <c r="B142" s="35">
        <f>B136+B141</f>
        <v/>
      </c>
      <c r="C142" s="35">
        <f>C136+C141</f>
        <v/>
      </c>
      <c r="D142" s="35">
        <f>D136+D141</f>
        <v/>
      </c>
      <c r="E142" s="35">
        <f>E136+E141</f>
        <v/>
      </c>
      <c r="F142" s="35">
        <f>F136+F141</f>
        <v/>
      </c>
      <c r="I142" t="inlineStr">
        <is>
          <t>T</t>
        </is>
      </c>
    </row>
    <row r="144">
      <c r="A144" s="15" t="inlineStr">
        <is>
          <t>18. Geographic Revenue Split</t>
        </is>
      </c>
      <c r="B144" s="54" t="n"/>
      <c r="C144" s="54" t="n"/>
      <c r="D144" s="54" t="n"/>
      <c r="E144" s="54" t="n"/>
      <c r="H144" t="inlineStr">
        <is>
          <t>saas_geo_revenue</t>
        </is>
      </c>
      <c r="I144" t="inlineStr">
        <is>
          <t>S</t>
        </is>
      </c>
    </row>
    <row r="145">
      <c r="A145" s="17" t="inlineStr">
        <is>
          <t>India Revenue</t>
        </is>
      </c>
      <c r="B145" s="18" t="n"/>
      <c r="C145" s="18" t="n"/>
      <c r="D145" s="18" t="n"/>
      <c r="E145" s="18" t="n"/>
      <c r="F145" s="18" t="n"/>
      <c r="I145" t="inlineStr">
        <is>
          <t>I</t>
        </is>
      </c>
    </row>
    <row r="146">
      <c r="A146" s="17" t="inlineStr">
        <is>
          <t>US Revenue</t>
        </is>
      </c>
      <c r="B146" s="18" t="n"/>
      <c r="C146" s="18" t="n"/>
      <c r="D146" s="18" t="n"/>
      <c r="E146" s="18" t="n"/>
      <c r="F146" s="18" t="n"/>
      <c r="I146" t="inlineStr">
        <is>
          <t>I</t>
        </is>
      </c>
    </row>
    <row r="147">
      <c r="A147" s="17" t="inlineStr">
        <is>
          <t>Europe Revenue</t>
        </is>
      </c>
      <c r="B147" s="18" t="n"/>
      <c r="C147" s="18" t="n"/>
      <c r="D147" s="18" t="n"/>
      <c r="E147" s="18" t="n"/>
      <c r="F147" s="18" t="n"/>
      <c r="I147" t="inlineStr">
        <is>
          <t>I</t>
        </is>
      </c>
    </row>
    <row r="148">
      <c r="A148" s="17" t="inlineStr">
        <is>
          <t>RoW Revenue</t>
        </is>
      </c>
      <c r="B148" s="18" t="n"/>
      <c r="C148" s="18" t="n"/>
      <c r="D148" s="18" t="n"/>
      <c r="E148" s="18" t="n"/>
      <c r="F148" s="18" t="n"/>
      <c r="I148" t="inlineStr">
        <is>
          <t>I</t>
        </is>
      </c>
    </row>
    <row r="149">
      <c r="A149" s="19" t="inlineStr">
        <is>
          <t>Total Revenue</t>
        </is>
      </c>
      <c r="B149" s="20">
        <f>B145+B146+B147+B148</f>
        <v/>
      </c>
      <c r="C149" s="20">
        <f>C145+C146+C147+C148</f>
        <v/>
      </c>
      <c r="D149" s="20">
        <f>D145+D146+D147+D148</f>
        <v/>
      </c>
      <c r="E149" s="20">
        <f>E145+E146+E147+E148</f>
        <v/>
      </c>
      <c r="F149" s="20">
        <f>F145+F146+F147+F148</f>
        <v/>
      </c>
      <c r="I149" t="inlineStr">
        <is>
          <t>T</t>
        </is>
      </c>
    </row>
    <row r="151">
      <c r="A151" s="15" t="inlineStr">
        <is>
          <t>19. Support &amp; CSAT</t>
        </is>
      </c>
      <c r="B151" s="54" t="n"/>
      <c r="C151" s="54" t="n"/>
      <c r="D151" s="54" t="n"/>
      <c r="E151" s="54" t="n"/>
      <c r="H151" t="inlineStr">
        <is>
          <t>saas_support_csat</t>
        </is>
      </c>
      <c r="I151" t="inlineStr">
        <is>
          <t>S</t>
        </is>
      </c>
    </row>
    <row r="152">
      <c r="A152" s="17" t="inlineStr">
        <is>
          <t>Total Tickets</t>
        </is>
      </c>
      <c r="B152" s="23" t="n"/>
      <c r="C152" s="23" t="n"/>
      <c r="D152" s="23" t="n"/>
      <c r="E152" s="23" t="n"/>
      <c r="F152" s="23" t="n"/>
      <c r="I152" t="inlineStr">
        <is>
          <t>I</t>
        </is>
      </c>
    </row>
    <row r="153">
      <c r="A153" s="17" t="inlineStr">
        <is>
          <t>Tickets Resolved</t>
        </is>
      </c>
      <c r="B153" s="23" t="n"/>
      <c r="C153" s="23" t="n"/>
      <c r="D153" s="23" t="n"/>
      <c r="E153" s="23" t="n"/>
      <c r="F153" s="23" t="n"/>
      <c r="I153" t="inlineStr">
        <is>
          <t>I</t>
        </is>
      </c>
    </row>
    <row r="154">
      <c r="A154" s="17" t="inlineStr">
        <is>
          <t>CSAT Score %</t>
        </is>
      </c>
      <c r="B154" s="27" t="n"/>
      <c r="C154" s="27" t="n"/>
      <c r="D154" s="27" t="n"/>
      <c r="E154" s="27" t="n"/>
      <c r="F154" s="27" t="n"/>
      <c r="I154" t="inlineStr">
        <is>
          <t>I</t>
        </is>
      </c>
    </row>
    <row r="155">
      <c r="A155" s="17" t="inlineStr">
        <is>
          <t>Avg Resolution Time (hours)</t>
        </is>
      </c>
      <c r="B155" s="41" t="n"/>
      <c r="C155" s="41" t="n"/>
      <c r="D155" s="41" t="n"/>
      <c r="E155" s="41" t="n"/>
      <c r="F155" s="41" t="n"/>
      <c r="I155" t="inlineStr">
        <is>
          <t>I</t>
        </is>
      </c>
    </row>
    <row r="157">
      <c r="A157" s="15" t="inlineStr">
        <is>
          <t>20. Token/Compute Cost per Customer</t>
        </is>
      </c>
      <c r="B157" s="54" t="n"/>
      <c r="C157" s="54" t="n"/>
      <c r="D157" s="54" t="n"/>
      <c r="E157" s="54" t="n"/>
      <c r="H157" t="inlineStr">
        <is>
          <t>saas_token_cost</t>
        </is>
      </c>
      <c r="I157" t="inlineStr">
        <is>
          <t>S</t>
        </is>
      </c>
    </row>
    <row r="158">
      <c r="A158" s="17" t="inlineStr">
        <is>
          <t>Total AI Inference Cost</t>
        </is>
      </c>
      <c r="B158" s="18" t="n"/>
      <c r="C158" s="18" t="n"/>
      <c r="D158" s="18" t="n"/>
      <c r="E158" s="18" t="n"/>
      <c r="F158" s="18" t="n"/>
      <c r="I158" t="inlineStr">
        <is>
          <t>I</t>
        </is>
      </c>
    </row>
    <row r="159">
      <c r="A159" s="17" t="inlineStr">
        <is>
          <t>Total Customers</t>
        </is>
      </c>
      <c r="B159" s="23" t="n"/>
      <c r="C159" s="23" t="n"/>
      <c r="D159" s="23" t="n"/>
      <c r="E159" s="23" t="n"/>
      <c r="F159" s="23" t="n"/>
      <c r="I159" t="inlineStr">
        <is>
          <t>I</t>
        </is>
      </c>
    </row>
    <row r="160">
      <c r="A160" s="19" t="inlineStr">
        <is>
          <t>Cost per Customer</t>
        </is>
      </c>
      <c r="B160" s="20">
        <f>IF(B159&lt;&gt;0,B158/B159,0)</f>
        <v/>
      </c>
      <c r="C160" s="20">
        <f>IF(C159&lt;&gt;0,C158/C159,0)</f>
        <v/>
      </c>
      <c r="D160" s="20">
        <f>IF(D159&lt;&gt;0,D158/D159,0)</f>
        <v/>
      </c>
      <c r="E160" s="20">
        <f>IF(E159&lt;&gt;0,E158/E159,0)</f>
        <v/>
      </c>
      <c r="F160" s="20">
        <f>IF(F159&lt;&gt;0,F158/F159,0)</f>
        <v/>
      </c>
      <c r="I160" t="inlineStr">
        <is>
          <t>T</t>
        </is>
      </c>
    </row>
  </sheetData>
  <mergeCells count="22">
    <mergeCell ref="A59:E59"/>
    <mergeCell ref="A73:E73"/>
    <mergeCell ref="A157:E157"/>
    <mergeCell ref="A110:E110"/>
    <mergeCell ref="A2:F2"/>
    <mergeCell ref="A54:E54"/>
    <mergeCell ref="A46:E46"/>
    <mergeCell ref="A27:E27"/>
    <mergeCell ref="A12:E12"/>
    <mergeCell ref="A104:E104"/>
    <mergeCell ref="A151:E151"/>
    <mergeCell ref="A116:E116"/>
    <mergeCell ref="A135:E135"/>
    <mergeCell ref="A97:E97"/>
    <mergeCell ref="A144:E144"/>
    <mergeCell ref="A122:E122"/>
    <mergeCell ref="A35:E35"/>
    <mergeCell ref="A4:E4"/>
    <mergeCell ref="A81:E81"/>
    <mergeCell ref="A1:F1"/>
    <mergeCell ref="A19:E19"/>
    <mergeCell ref="A130:E130"/>
  </mergeCells>
  <pageMargins left="0.75" right="0.75" top="1" bottom="1" header="0.5" footer="0.5"/>
</worksheet>
</file>

<file path=xl/worksheets/sheet5.xml><?xml version="1.0" encoding="utf-8"?>
<worksheet xmlns="http://schemas.openxmlformats.org/spreadsheetml/2006/main">
  <sheetPr>
    <tabColor rgb="006B6B6B"/>
    <outlinePr summaryBelow="1" summaryRight="1"/>
    <pageSetUpPr/>
  </sheetPr>
  <dimension ref="A1:I211"/>
  <sheetViews>
    <sheetView showGridLines="0" workbookViewId="0">
      <pane xSplit="1" ySplit="3" topLeftCell="B4" activePane="bottomRight" state="frozen"/>
      <selection pane="topRight"/>
      <selection pane="bottomLeft"/>
      <selection pane="bottomRight" activeCell="A1" sqref="A1"/>
      <selection pane="bottomLeft" activeCell="A1" sqref="A1"/>
      <selection pane="bottomRight" activeCell="A1" sqref="A1"/>
    </sheetView>
  </sheetViews>
  <sheetFormatPr baseColWidth="8" defaultRowHeight="15"/>
  <cols>
    <col width="42" customWidth="1" min="1" max="1"/>
    <col width="16" customWidth="1" min="2" max="2"/>
    <col width="16" customWidth="1" min="3" max="3"/>
    <col width="16" customWidth="1" min="4" max="4"/>
    <col width="16" customWidth="1" min="5" max="5"/>
    <col width="16" customWidth="1" min="6" max="6"/>
    <col width="3" customWidth="1" min="7" max="7"/>
    <col hidden="1" width="0.5" customWidth="1" min="8" max="8"/>
    <col hidden="1" width="0.5" customWidth="1" min="9" max="9"/>
  </cols>
  <sheetData>
    <row r="1">
      <c r="A1" s="1" t="inlineStr">
        <is>
          <t>THE VC CORNER - D2C Projections</t>
        </is>
      </c>
    </row>
    <row r="2">
      <c r="A2" s="3" t="inlineStr">
        <is>
          <t>Fill only sections marked "Yes" on the Checklist sheet. Blue cells = your inputs. Black cells = formulas (auto-calculated).  |  Color guide: Blue text = your input  •  Gray fill = auto-calculated  •  Dark bar = section header</t>
        </is>
      </c>
    </row>
    <row r="3">
      <c r="A3" s="6" t="inlineStr"/>
      <c r="B3" s="6" t="inlineStr">
        <is>
          <t>Year 1</t>
        </is>
      </c>
      <c r="C3" s="6" t="inlineStr">
        <is>
          <t>Year 2</t>
        </is>
      </c>
      <c r="D3" s="6" t="inlineStr">
        <is>
          <t>Year 3</t>
        </is>
      </c>
      <c r="E3" s="6" t="inlineStr">
        <is>
          <t>Year 4</t>
        </is>
      </c>
      <c r="F3" s="6" t="inlineStr">
        <is>
          <t>Year 5</t>
        </is>
      </c>
    </row>
    <row r="4">
      <c r="A4" s="15" t="inlineStr">
        <is>
          <t>1. GMV &amp; AOV</t>
        </is>
      </c>
      <c r="B4" s="54" t="n"/>
      <c r="C4" s="54" t="n"/>
      <c r="D4" s="54" t="n"/>
      <c r="E4" s="54" t="n"/>
      <c r="H4" t="inlineStr">
        <is>
          <t>d2c_gmv_aov</t>
        </is>
      </c>
      <c r="I4" t="inlineStr">
        <is>
          <t>S</t>
        </is>
      </c>
    </row>
    <row r="5">
      <c r="A5" s="39" t="inlineStr">
        <is>
          <t xml:space="preserve">  Website</t>
        </is>
      </c>
      <c r="I5" t="inlineStr">
        <is>
          <t>H</t>
        </is>
      </c>
    </row>
    <row r="6">
      <c r="A6" s="42" t="inlineStr">
        <is>
          <t xml:space="preserve">  Customers</t>
        </is>
      </c>
      <c r="B6" s="23" t="n"/>
      <c r="C6" s="23" t="n"/>
      <c r="D6" s="23" t="n"/>
      <c r="E6" s="23" t="n"/>
      <c r="F6" s="23" t="n"/>
      <c r="I6" t="inlineStr">
        <is>
          <t>I</t>
        </is>
      </c>
    </row>
    <row r="7">
      <c r="A7" s="42" t="inlineStr">
        <is>
          <t xml:space="preserve">  Orders/Customer</t>
        </is>
      </c>
      <c r="B7" s="41" t="n"/>
      <c r="C7" s="41" t="n"/>
      <c r="D7" s="41" t="n"/>
      <c r="E7" s="41" t="n"/>
      <c r="F7" s="41" t="n"/>
      <c r="I7" t="inlineStr">
        <is>
          <t>I</t>
        </is>
      </c>
    </row>
    <row r="8">
      <c r="A8" s="42" t="inlineStr">
        <is>
          <t xml:space="preserve">  AOV</t>
        </is>
      </c>
      <c r="B8" s="18" t="n"/>
      <c r="C8" s="18" t="n"/>
      <c r="D8" s="18" t="n"/>
      <c r="E8" s="18" t="n"/>
      <c r="F8" s="18" t="n"/>
      <c r="I8" t="inlineStr">
        <is>
          <t>I</t>
        </is>
      </c>
    </row>
    <row r="9">
      <c r="A9" s="19" t="inlineStr">
        <is>
          <t xml:space="preserve">  GMV - Website</t>
        </is>
      </c>
      <c r="B9" s="20">
        <f>B6*B7*B8</f>
        <v/>
      </c>
      <c r="C9" s="20">
        <f>C6*C7*C8</f>
        <v/>
      </c>
      <c r="D9" s="20">
        <f>D6*D7*D8</f>
        <v/>
      </c>
      <c r="E9" s="20">
        <f>E6*E7*E8</f>
        <v/>
      </c>
      <c r="F9" s="20">
        <f>F6*F7*F8</f>
        <v/>
      </c>
      <c r="I9" t="inlineStr">
        <is>
          <t>T</t>
        </is>
      </c>
    </row>
    <row r="10">
      <c r="A10" s="39" t="inlineStr">
        <is>
          <t xml:space="preserve">  Retail</t>
        </is>
      </c>
      <c r="I10" t="inlineStr">
        <is>
          <t>H</t>
        </is>
      </c>
    </row>
    <row r="11">
      <c r="A11" s="42" t="inlineStr">
        <is>
          <t xml:space="preserve">  Customers</t>
        </is>
      </c>
      <c r="B11" s="23" t="n"/>
      <c r="C11" s="23" t="n"/>
      <c r="D11" s="23" t="n"/>
      <c r="E11" s="23" t="n"/>
      <c r="F11" s="23" t="n"/>
      <c r="I11" t="inlineStr">
        <is>
          <t>I</t>
        </is>
      </c>
    </row>
    <row r="12">
      <c r="A12" s="42" t="inlineStr">
        <is>
          <t xml:space="preserve">  Orders/Customer</t>
        </is>
      </c>
      <c r="B12" s="41" t="n"/>
      <c r="C12" s="41" t="n"/>
      <c r="D12" s="41" t="n"/>
      <c r="E12" s="41" t="n"/>
      <c r="F12" s="41" t="n"/>
      <c r="I12" t="inlineStr">
        <is>
          <t>I</t>
        </is>
      </c>
    </row>
    <row r="13">
      <c r="A13" s="42" t="inlineStr">
        <is>
          <t xml:space="preserve">  AOV</t>
        </is>
      </c>
      <c r="B13" s="18" t="n"/>
      <c r="C13" s="18" t="n"/>
      <c r="D13" s="18" t="n"/>
      <c r="E13" s="18" t="n"/>
      <c r="F13" s="18" t="n"/>
      <c r="I13" t="inlineStr">
        <is>
          <t>I</t>
        </is>
      </c>
    </row>
    <row r="14">
      <c r="A14" s="19" t="inlineStr">
        <is>
          <t xml:space="preserve">  GMV - Retail</t>
        </is>
      </c>
      <c r="B14" s="20">
        <f>B11*B12*B13</f>
        <v/>
      </c>
      <c r="C14" s="20">
        <f>C11*C12*C13</f>
        <v/>
      </c>
      <c r="D14" s="20">
        <f>D11*D12*D13</f>
        <v/>
      </c>
      <c r="E14" s="20">
        <f>E11*E12*E13</f>
        <v/>
      </c>
      <c r="F14" s="20">
        <f>F11*F12*F13</f>
        <v/>
      </c>
      <c r="I14" t="inlineStr">
        <is>
          <t>T</t>
        </is>
      </c>
    </row>
    <row r="15">
      <c r="A15" s="39" t="inlineStr">
        <is>
          <t xml:space="preserve">  Marketplace</t>
        </is>
      </c>
      <c r="I15" t="inlineStr">
        <is>
          <t>H</t>
        </is>
      </c>
    </row>
    <row r="16">
      <c r="A16" s="42" t="inlineStr">
        <is>
          <t xml:space="preserve">  Customers</t>
        </is>
      </c>
      <c r="B16" s="23" t="n"/>
      <c r="C16" s="23" t="n"/>
      <c r="D16" s="23" t="n"/>
      <c r="E16" s="23" t="n"/>
      <c r="F16" s="23" t="n"/>
      <c r="I16" t="inlineStr">
        <is>
          <t>I</t>
        </is>
      </c>
    </row>
    <row r="17">
      <c r="A17" s="42" t="inlineStr">
        <is>
          <t xml:space="preserve">  Orders/Customer</t>
        </is>
      </c>
      <c r="B17" s="41" t="n"/>
      <c r="C17" s="41" t="n"/>
      <c r="D17" s="41" t="n"/>
      <c r="E17" s="41" t="n"/>
      <c r="F17" s="41" t="n"/>
      <c r="I17" t="inlineStr">
        <is>
          <t>I</t>
        </is>
      </c>
    </row>
    <row r="18">
      <c r="A18" s="42" t="inlineStr">
        <is>
          <t xml:space="preserve">  AOV</t>
        </is>
      </c>
      <c r="B18" s="18" t="n"/>
      <c r="C18" s="18" t="n"/>
      <c r="D18" s="18" t="n"/>
      <c r="E18" s="18" t="n"/>
      <c r="F18" s="18" t="n"/>
      <c r="I18" t="inlineStr">
        <is>
          <t>I</t>
        </is>
      </c>
    </row>
    <row r="19">
      <c r="A19" s="19" t="inlineStr">
        <is>
          <t xml:space="preserve">  GMV - Marketplace</t>
        </is>
      </c>
      <c r="B19" s="20">
        <f>B16*B17*B18</f>
        <v/>
      </c>
      <c r="C19" s="20">
        <f>C16*C17*C18</f>
        <v/>
      </c>
      <c r="D19" s="20">
        <f>D16*D17*D18</f>
        <v/>
      </c>
      <c r="E19" s="20">
        <f>E16*E17*E18</f>
        <v/>
      </c>
      <c r="F19" s="20">
        <f>F16*F17*F18</f>
        <v/>
      </c>
      <c r="I19" t="inlineStr">
        <is>
          <t>T</t>
        </is>
      </c>
    </row>
    <row r="20">
      <c r="A20" s="17" t="inlineStr">
        <is>
          <t>Blended AOV</t>
        </is>
      </c>
      <c r="B20" s="18" t="n"/>
      <c r="C20" s="18" t="n"/>
      <c r="D20" s="18" t="n"/>
      <c r="E20" s="18" t="n"/>
      <c r="F20" s="18" t="n"/>
      <c r="I20" t="inlineStr">
        <is>
          <t>I</t>
        </is>
      </c>
    </row>
    <row r="21">
      <c r="A21" s="21" t="inlineStr">
        <is>
          <t>Total GMV</t>
        </is>
      </c>
      <c r="B21" s="35">
        <f>B9+B14+B19</f>
        <v/>
      </c>
      <c r="C21" s="35">
        <f>C9+C14+C19</f>
        <v/>
      </c>
      <c r="D21" s="35">
        <f>D9+D14+D19</f>
        <v/>
      </c>
      <c r="E21" s="35">
        <f>E9+E14+E19</f>
        <v/>
      </c>
      <c r="F21" s="35">
        <f>F9+F14+F19</f>
        <v/>
      </c>
      <c r="I21" t="inlineStr">
        <is>
          <t>T</t>
        </is>
      </c>
    </row>
    <row r="23">
      <c r="A23" s="15" t="inlineStr">
        <is>
          <t>2. Channel Revenue Breakup</t>
        </is>
      </c>
      <c r="B23" s="54" t="n"/>
      <c r="C23" s="54" t="n"/>
      <c r="D23" s="54" t="n"/>
      <c r="E23" s="54" t="n"/>
      <c r="H23" t="inlineStr">
        <is>
          <t>d2c_channel_revenue</t>
        </is>
      </c>
      <c r="I23" t="inlineStr">
        <is>
          <t>S</t>
        </is>
      </c>
    </row>
    <row r="24">
      <c r="A24" s="17" t="inlineStr">
        <is>
          <t>Website - GMV</t>
        </is>
      </c>
      <c r="B24" s="18" t="n"/>
      <c r="C24" s="18" t="n"/>
      <c r="D24" s="18" t="n"/>
      <c r="E24" s="18" t="n"/>
      <c r="F24" s="18" t="n"/>
      <c r="I24" t="inlineStr">
        <is>
          <t>I</t>
        </is>
      </c>
    </row>
    <row r="25">
      <c r="A25" s="17" t="inlineStr">
        <is>
          <t>Website - Return Rate</t>
        </is>
      </c>
      <c r="B25" s="27" t="n"/>
      <c r="C25" s="27" t="n"/>
      <c r="D25" s="27" t="n"/>
      <c r="E25" s="27" t="n"/>
      <c r="F25" s="27" t="n"/>
      <c r="I25" t="inlineStr">
        <is>
          <t>I</t>
        </is>
      </c>
    </row>
    <row r="26">
      <c r="A26" s="19" t="inlineStr">
        <is>
          <t>Website - Net Revenue</t>
        </is>
      </c>
      <c r="B26" s="20">
        <f>B24*(1-B25)</f>
        <v/>
      </c>
      <c r="C26" s="20">
        <f>C24*(1-C25)</f>
        <v/>
      </c>
      <c r="D26" s="20">
        <f>D24*(1-D25)</f>
        <v/>
      </c>
      <c r="E26" s="20">
        <f>E24*(1-E25)</f>
        <v/>
      </c>
      <c r="F26" s="20">
        <f>F24*(1-F25)</f>
        <v/>
      </c>
      <c r="I26" t="inlineStr">
        <is>
          <t>T</t>
        </is>
      </c>
    </row>
    <row r="27">
      <c r="A27" s="17" t="inlineStr">
        <is>
          <t>Retail - GMV</t>
        </is>
      </c>
      <c r="B27" s="18" t="n"/>
      <c r="C27" s="18" t="n"/>
      <c r="D27" s="18" t="n"/>
      <c r="E27" s="18" t="n"/>
      <c r="F27" s="18" t="n"/>
      <c r="I27" t="inlineStr">
        <is>
          <t>I</t>
        </is>
      </c>
    </row>
    <row r="28">
      <c r="A28" s="17" t="inlineStr">
        <is>
          <t>Retail - Return Rate</t>
        </is>
      </c>
      <c r="B28" s="27" t="n"/>
      <c r="C28" s="27" t="n"/>
      <c r="D28" s="27" t="n"/>
      <c r="E28" s="27" t="n"/>
      <c r="F28" s="27" t="n"/>
      <c r="I28" t="inlineStr">
        <is>
          <t>I</t>
        </is>
      </c>
    </row>
    <row r="29">
      <c r="A29" s="19" t="inlineStr">
        <is>
          <t>Retail - Net Revenue</t>
        </is>
      </c>
      <c r="B29" s="20">
        <f>B27*(1-B28)</f>
        <v/>
      </c>
      <c r="C29" s="20">
        <f>C27*(1-C28)</f>
        <v/>
      </c>
      <c r="D29" s="20">
        <f>D27*(1-D28)</f>
        <v/>
      </c>
      <c r="E29" s="20">
        <f>E27*(1-E28)</f>
        <v/>
      </c>
      <c r="F29" s="20">
        <f>F27*(1-F28)</f>
        <v/>
      </c>
      <c r="I29" t="inlineStr">
        <is>
          <t>T</t>
        </is>
      </c>
    </row>
    <row r="30">
      <c r="A30" s="17" t="inlineStr">
        <is>
          <t>Marketplace - GMV</t>
        </is>
      </c>
      <c r="B30" s="18" t="n"/>
      <c r="C30" s="18" t="n"/>
      <c r="D30" s="18" t="n"/>
      <c r="E30" s="18" t="n"/>
      <c r="F30" s="18" t="n"/>
      <c r="I30" t="inlineStr">
        <is>
          <t>I</t>
        </is>
      </c>
    </row>
    <row r="31">
      <c r="A31" s="17" t="inlineStr">
        <is>
          <t>Marketplace - Return Rate</t>
        </is>
      </c>
      <c r="B31" s="27" t="n"/>
      <c r="C31" s="27" t="n"/>
      <c r="D31" s="27" t="n"/>
      <c r="E31" s="27" t="n"/>
      <c r="F31" s="27" t="n"/>
      <c r="I31" t="inlineStr">
        <is>
          <t>I</t>
        </is>
      </c>
    </row>
    <row r="32">
      <c r="A32" s="17" t="inlineStr">
        <is>
          <t>Marketplace - Commission %</t>
        </is>
      </c>
      <c r="B32" s="27" t="n"/>
      <c r="C32" s="27" t="n"/>
      <c r="D32" s="27" t="n"/>
      <c r="E32" s="27" t="n"/>
      <c r="F32" s="27" t="n"/>
      <c r="I32" t="inlineStr">
        <is>
          <t>I</t>
        </is>
      </c>
    </row>
    <row r="33">
      <c r="A33" s="19" t="inlineStr">
        <is>
          <t>Marketplace - Net Revenue</t>
        </is>
      </c>
      <c r="B33" s="20">
        <f>B30*(1-B31)*(1-B32)</f>
        <v/>
      </c>
      <c r="C33" s="20">
        <f>C30*(1-C31)*(1-C32)</f>
        <v/>
      </c>
      <c r="D33" s="20">
        <f>D30*(1-D31)*(1-D32)</f>
        <v/>
      </c>
      <c r="E33" s="20">
        <f>E30*(1-E31)*(1-E32)</f>
        <v/>
      </c>
      <c r="F33" s="20">
        <f>F30*(1-F31)*(1-F32)</f>
        <v/>
      </c>
      <c r="I33" t="inlineStr">
        <is>
          <t>T</t>
        </is>
      </c>
    </row>
    <row r="34">
      <c r="A34" s="21" t="inlineStr">
        <is>
          <t>Total Net Revenue</t>
        </is>
      </c>
      <c r="B34" s="35">
        <f>B26+B29+B33</f>
        <v/>
      </c>
      <c r="C34" s="35">
        <f>C26+C29+C33</f>
        <v/>
      </c>
      <c r="D34" s="35">
        <f>D26+D29+D33</f>
        <v/>
      </c>
      <c r="E34" s="35">
        <f>E26+E29+E33</f>
        <v/>
      </c>
      <c r="F34" s="35">
        <f>F26+F29+F33</f>
        <v/>
      </c>
      <c r="I34" t="inlineStr">
        <is>
          <t>T</t>
        </is>
      </c>
    </row>
    <row r="36">
      <c r="A36" s="15" t="inlineStr">
        <is>
          <t>3. Return Rates &amp; Net Revenue</t>
        </is>
      </c>
      <c r="B36" s="54" t="n"/>
      <c r="C36" s="54" t="n"/>
      <c r="D36" s="54" t="n"/>
      <c r="E36" s="54" t="n"/>
      <c r="H36" t="inlineStr">
        <is>
          <t>d2c_return_rates</t>
        </is>
      </c>
      <c r="I36" t="inlineStr">
        <is>
          <t>S</t>
        </is>
      </c>
    </row>
    <row r="37">
      <c r="A37" s="17" t="inlineStr">
        <is>
          <t>Website - Gross Revenue</t>
        </is>
      </c>
      <c r="B37" s="18" t="n"/>
      <c r="C37" s="18" t="n"/>
      <c r="D37" s="18" t="n"/>
      <c r="E37" s="18" t="n"/>
      <c r="F37" s="18" t="n"/>
      <c r="I37" t="inlineStr">
        <is>
          <t>I</t>
        </is>
      </c>
    </row>
    <row r="38">
      <c r="A38" s="17" t="inlineStr">
        <is>
          <t>Website - Returns</t>
        </is>
      </c>
      <c r="B38" s="18" t="n"/>
      <c r="C38" s="18" t="n"/>
      <c r="D38" s="18" t="n"/>
      <c r="E38" s="18" t="n"/>
      <c r="F38" s="18" t="n"/>
      <c r="I38" t="inlineStr">
        <is>
          <t>I</t>
        </is>
      </c>
    </row>
    <row r="39">
      <c r="A39" s="19" t="inlineStr">
        <is>
          <t>Website - Net Revenue</t>
        </is>
      </c>
      <c r="B39" s="20">
        <f>B37-B38</f>
        <v/>
      </c>
      <c r="C39" s="20">
        <f>C37-C38</f>
        <v/>
      </c>
      <c r="D39" s="20">
        <f>D37-D38</f>
        <v/>
      </c>
      <c r="E39" s="20">
        <f>E37-E38</f>
        <v/>
      </c>
      <c r="F39" s="20">
        <f>F37-F38</f>
        <v/>
      </c>
      <c r="I39" t="inlineStr">
        <is>
          <t>T</t>
        </is>
      </c>
    </row>
    <row r="40">
      <c r="A40" s="17" t="inlineStr">
        <is>
          <t>Retail - Gross Revenue</t>
        </is>
      </c>
      <c r="B40" s="18" t="n"/>
      <c r="C40" s="18" t="n"/>
      <c r="D40" s="18" t="n"/>
      <c r="E40" s="18" t="n"/>
      <c r="F40" s="18" t="n"/>
      <c r="I40" t="inlineStr">
        <is>
          <t>I</t>
        </is>
      </c>
    </row>
    <row r="41">
      <c r="A41" s="17" t="inlineStr">
        <is>
          <t>Retail - Returns</t>
        </is>
      </c>
      <c r="B41" s="18" t="n"/>
      <c r="C41" s="18" t="n"/>
      <c r="D41" s="18" t="n"/>
      <c r="E41" s="18" t="n"/>
      <c r="F41" s="18" t="n"/>
      <c r="I41" t="inlineStr">
        <is>
          <t>I</t>
        </is>
      </c>
    </row>
    <row r="42">
      <c r="A42" s="19" t="inlineStr">
        <is>
          <t>Retail - Net Revenue</t>
        </is>
      </c>
      <c r="B42" s="20">
        <f>B40-B41</f>
        <v/>
      </c>
      <c r="C42" s="20">
        <f>C40-C41</f>
        <v/>
      </c>
      <c r="D42" s="20">
        <f>D40-D41</f>
        <v/>
      </c>
      <c r="E42" s="20">
        <f>E40-E41</f>
        <v/>
      </c>
      <c r="F42" s="20">
        <f>F40-F41</f>
        <v/>
      </c>
      <c r="I42" t="inlineStr">
        <is>
          <t>T</t>
        </is>
      </c>
    </row>
    <row r="43">
      <c r="A43" s="17" t="inlineStr">
        <is>
          <t>Marketplace - Gross Revenue</t>
        </is>
      </c>
      <c r="B43" s="18" t="n"/>
      <c r="C43" s="18" t="n"/>
      <c r="D43" s="18" t="n"/>
      <c r="E43" s="18" t="n"/>
      <c r="F43" s="18" t="n"/>
      <c r="I43" t="inlineStr">
        <is>
          <t>I</t>
        </is>
      </c>
    </row>
    <row r="44">
      <c r="A44" s="17" t="inlineStr">
        <is>
          <t>Marketplace - Returns</t>
        </is>
      </c>
      <c r="B44" s="18" t="n"/>
      <c r="C44" s="18" t="n"/>
      <c r="D44" s="18" t="n"/>
      <c r="E44" s="18" t="n"/>
      <c r="F44" s="18" t="n"/>
      <c r="I44" t="inlineStr">
        <is>
          <t>I</t>
        </is>
      </c>
    </row>
    <row r="45">
      <c r="A45" s="17" t="inlineStr">
        <is>
          <t>Marketplace - Commission</t>
        </is>
      </c>
      <c r="B45" s="18" t="n"/>
      <c r="C45" s="18" t="n"/>
      <c r="D45" s="18" t="n"/>
      <c r="E45" s="18" t="n"/>
      <c r="F45" s="18" t="n"/>
      <c r="I45" t="inlineStr">
        <is>
          <t>I</t>
        </is>
      </c>
    </row>
    <row r="46">
      <c r="A46" s="19" t="inlineStr">
        <is>
          <t>Marketplace - Net Revenue</t>
        </is>
      </c>
      <c r="B46" s="20">
        <f>B43-B44-B45</f>
        <v/>
      </c>
      <c r="C46" s="20">
        <f>C43-C44-C45</f>
        <v/>
      </c>
      <c r="D46" s="20">
        <f>D43-D44-D45</f>
        <v/>
      </c>
      <c r="E46" s="20">
        <f>E43-E44-E45</f>
        <v/>
      </c>
      <c r="F46" s="20">
        <f>F43-F44-F45</f>
        <v/>
      </c>
      <c r="I46" t="inlineStr">
        <is>
          <t>T</t>
        </is>
      </c>
    </row>
    <row r="48">
      <c r="A48" s="15" t="inlineStr">
        <is>
          <t>4. Customer Funnel</t>
        </is>
      </c>
      <c r="B48" s="54" t="n"/>
      <c r="C48" s="54" t="n"/>
      <c r="D48" s="54" t="n"/>
      <c r="E48" s="54" t="n"/>
      <c r="H48" t="inlineStr">
        <is>
          <t>d2c_customer_funnel</t>
        </is>
      </c>
      <c r="I48" t="inlineStr">
        <is>
          <t>S</t>
        </is>
      </c>
    </row>
    <row r="49">
      <c r="A49" s="17" t="inlineStr">
        <is>
          <t>Website Visitors</t>
        </is>
      </c>
      <c r="B49" s="23" t="n"/>
      <c r="C49" s="23" t="n"/>
      <c r="D49" s="23" t="n"/>
      <c r="E49" s="23" t="n"/>
      <c r="F49" s="23" t="n"/>
      <c r="I49" t="inlineStr">
        <is>
          <t>I</t>
        </is>
      </c>
    </row>
    <row r="50">
      <c r="A50" s="17" t="inlineStr">
        <is>
          <t>Leads Generated</t>
        </is>
      </c>
      <c r="B50" s="23" t="n"/>
      <c r="C50" s="23" t="n"/>
      <c r="D50" s="23" t="n"/>
      <c r="E50" s="23" t="n"/>
      <c r="F50" s="23" t="n"/>
      <c r="I50" t="inlineStr">
        <is>
          <t>I</t>
        </is>
      </c>
    </row>
    <row r="51">
      <c r="A51" s="17" t="inlineStr">
        <is>
          <t>Customers Converted</t>
        </is>
      </c>
      <c r="B51" s="23" t="n"/>
      <c r="C51" s="23" t="n"/>
      <c r="D51" s="23" t="n"/>
      <c r="E51" s="23" t="n"/>
      <c r="F51" s="23" t="n"/>
      <c r="I51" t="inlineStr">
        <is>
          <t>I</t>
        </is>
      </c>
    </row>
    <row r="52">
      <c r="A52" s="17" t="inlineStr">
        <is>
          <t>Repeat Customers</t>
        </is>
      </c>
      <c r="B52" s="23" t="n"/>
      <c r="C52" s="23" t="n"/>
      <c r="D52" s="23" t="n"/>
      <c r="E52" s="23" t="n"/>
      <c r="F52" s="23" t="n"/>
      <c r="I52" t="inlineStr">
        <is>
          <t>I</t>
        </is>
      </c>
    </row>
    <row r="53">
      <c r="A53" s="25" t="inlineStr">
        <is>
          <t>Visitor → Lead %</t>
        </is>
      </c>
      <c r="B53" s="26">
        <f>IF(B49&lt;&gt;0,B50/B49,0)</f>
        <v/>
      </c>
      <c r="C53" s="26">
        <f>IF(C49&lt;&gt;0,C50/C49,0)</f>
        <v/>
      </c>
      <c r="D53" s="26">
        <f>IF(D49&lt;&gt;0,D50/D49,0)</f>
        <v/>
      </c>
      <c r="E53" s="26">
        <f>IF(E49&lt;&gt;0,E50/E49,0)</f>
        <v/>
      </c>
      <c r="F53" s="26">
        <f>IF(F49&lt;&gt;0,F50/F49,0)</f>
        <v/>
      </c>
      <c r="I53" t="inlineStr">
        <is>
          <t>P</t>
        </is>
      </c>
    </row>
    <row r="54">
      <c r="A54" s="25" t="inlineStr">
        <is>
          <t>Lead → Customer %</t>
        </is>
      </c>
      <c r="B54" s="26">
        <f>IF(B50&lt;&gt;0,B51/B50,0)</f>
        <v/>
      </c>
      <c r="C54" s="26">
        <f>IF(C50&lt;&gt;0,C51/C50,0)</f>
        <v/>
      </c>
      <c r="D54" s="26">
        <f>IF(D50&lt;&gt;0,D51/D50,0)</f>
        <v/>
      </c>
      <c r="E54" s="26">
        <f>IF(E50&lt;&gt;0,E51/E50,0)</f>
        <v/>
      </c>
      <c r="F54" s="26">
        <f>IF(F50&lt;&gt;0,F51/F50,0)</f>
        <v/>
      </c>
      <c r="I54" t="inlineStr">
        <is>
          <t>P</t>
        </is>
      </c>
    </row>
    <row r="56">
      <c r="A56" s="15" t="inlineStr">
        <is>
          <t>5. Cohort Retention &amp; Churn</t>
        </is>
      </c>
      <c r="B56" s="54" t="n"/>
      <c r="C56" s="54" t="n"/>
      <c r="D56" s="54" t="n"/>
      <c r="E56" s="54" t="n"/>
      <c r="H56" t="inlineStr">
        <is>
          <t>d2c_cohort_retention</t>
        </is>
      </c>
      <c r="I56" t="inlineStr">
        <is>
          <t>S</t>
        </is>
      </c>
    </row>
    <row r="57">
      <c r="A57" s="17" t="inlineStr">
        <is>
          <t>Website - Churn Rate</t>
        </is>
      </c>
      <c r="B57" s="27" t="n"/>
      <c r="C57" s="27" t="n"/>
      <c r="D57" s="27" t="n"/>
      <c r="E57" s="27" t="n"/>
      <c r="F57" s="27" t="n"/>
      <c r="I57" t="inlineStr">
        <is>
          <t>I</t>
        </is>
      </c>
    </row>
    <row r="58">
      <c r="A58" s="17" t="inlineStr">
        <is>
          <t>Retail - Churn Rate</t>
        </is>
      </c>
      <c r="B58" s="27" t="n"/>
      <c r="C58" s="27" t="n"/>
      <c r="D58" s="27" t="n"/>
      <c r="E58" s="27" t="n"/>
      <c r="F58" s="27" t="n"/>
      <c r="I58" t="inlineStr">
        <is>
          <t>I</t>
        </is>
      </c>
    </row>
    <row r="59">
      <c r="A59" s="17" t="inlineStr">
        <is>
          <t>Marketplace - Churn Rate</t>
        </is>
      </c>
      <c r="B59" s="27" t="n"/>
      <c r="C59" s="27" t="n"/>
      <c r="D59" s="27" t="n"/>
      <c r="E59" s="27" t="n"/>
      <c r="F59" s="27" t="n"/>
      <c r="I59" t="inlineStr">
        <is>
          <t>I</t>
        </is>
      </c>
    </row>
    <row r="60">
      <c r="A60" s="17" t="inlineStr">
        <is>
          <t>Blended Churn Rate</t>
        </is>
      </c>
      <c r="B60" s="27" t="n"/>
      <c r="C60" s="27" t="n"/>
      <c r="D60" s="27" t="n"/>
      <c r="E60" s="27" t="n"/>
      <c r="F60" s="27" t="n"/>
      <c r="I60" t="inlineStr">
        <is>
          <t>I</t>
        </is>
      </c>
    </row>
    <row r="61">
      <c r="A61" s="17" t="inlineStr">
        <is>
          <t>Repeat Purchase Rate</t>
        </is>
      </c>
      <c r="B61" s="27" t="n"/>
      <c r="C61" s="27" t="n"/>
      <c r="D61" s="27" t="n"/>
      <c r="E61" s="27" t="n"/>
      <c r="F61" s="27" t="n"/>
      <c r="I61" t="inlineStr">
        <is>
          <t>I</t>
        </is>
      </c>
    </row>
    <row r="63">
      <c r="A63" s="15" t="inlineStr">
        <is>
          <t>6. Unit Economics</t>
        </is>
      </c>
      <c r="B63" s="54" t="n"/>
      <c r="C63" s="54" t="n"/>
      <c r="D63" s="54" t="n"/>
      <c r="E63" s="54" t="n"/>
      <c r="H63" t="inlineStr">
        <is>
          <t>d2c_unit_economics</t>
        </is>
      </c>
      <c r="I63" t="inlineStr">
        <is>
          <t>S</t>
        </is>
      </c>
    </row>
    <row r="64">
      <c r="A64" s="17" t="inlineStr">
        <is>
          <t>CAC (Customer Acquisition Cost)</t>
        </is>
      </c>
      <c r="B64" s="18" t="n"/>
      <c r="C64" s="18" t="n"/>
      <c r="D64" s="18" t="n"/>
      <c r="E64" s="18" t="n"/>
      <c r="F64" s="18" t="n"/>
      <c r="I64" t="inlineStr">
        <is>
          <t>I</t>
        </is>
      </c>
    </row>
    <row r="65">
      <c r="A65" s="17" t="inlineStr">
        <is>
          <t>LTV (Lifetime Value)</t>
        </is>
      </c>
      <c r="B65" s="18" t="n"/>
      <c r="C65" s="18" t="n"/>
      <c r="D65" s="18" t="n"/>
      <c r="E65" s="18" t="n"/>
      <c r="F65" s="18" t="n"/>
      <c r="I65" t="inlineStr">
        <is>
          <t>I</t>
        </is>
      </c>
    </row>
    <row r="66">
      <c r="A66" s="19" t="inlineStr">
        <is>
          <t>LTV / CAC</t>
        </is>
      </c>
      <c r="B66" s="33">
        <f>IF(B64&lt;&gt;0,B65/B64,0)</f>
        <v/>
      </c>
      <c r="C66" s="33">
        <f>IF(C64&lt;&gt;0,C65/C64,0)</f>
        <v/>
      </c>
      <c r="D66" s="33">
        <f>IF(D64&lt;&gt;0,D65/D64,0)</f>
        <v/>
      </c>
      <c r="E66" s="33">
        <f>IF(E64&lt;&gt;0,E65/E64,0)</f>
        <v/>
      </c>
      <c r="F66" s="33">
        <f>IF(F64&lt;&gt;0,F65/F64,0)</f>
        <v/>
      </c>
      <c r="I66" t="inlineStr">
        <is>
          <t>T</t>
        </is>
      </c>
    </row>
    <row r="67">
      <c r="A67" s="17" t="inlineStr">
        <is>
          <t>Payback Period (months)</t>
        </is>
      </c>
      <c r="B67" s="41" t="n"/>
      <c r="C67" s="41" t="n"/>
      <c r="D67" s="41" t="n"/>
      <c r="E67" s="41" t="n"/>
      <c r="F67" s="41" t="n"/>
      <c r="I67" t="inlineStr">
        <is>
          <t>I</t>
        </is>
      </c>
    </row>
    <row r="68">
      <c r="A68" s="17" t="inlineStr">
        <is>
          <t>Contribution Margin per Order</t>
        </is>
      </c>
      <c r="B68" s="18" t="n"/>
      <c r="C68" s="18" t="n"/>
      <c r="D68" s="18" t="n"/>
      <c r="E68" s="18" t="n"/>
      <c r="F68" s="18" t="n"/>
      <c r="I68" t="inlineStr">
        <is>
          <t>I</t>
        </is>
      </c>
    </row>
    <row r="70">
      <c r="A70" s="15" t="inlineStr">
        <is>
          <t>7. P&amp;L Summary</t>
        </is>
      </c>
      <c r="B70" s="54" t="n"/>
      <c r="C70" s="54" t="n"/>
      <c r="D70" s="54" t="n"/>
      <c r="E70" s="54" t="n"/>
      <c r="H70" t="inlineStr">
        <is>
          <t>d2c_pnl</t>
        </is>
      </c>
      <c r="I70" t="inlineStr">
        <is>
          <t>S</t>
        </is>
      </c>
    </row>
    <row r="71">
      <c r="A71" s="17" t="inlineStr">
        <is>
          <t>Net Revenue</t>
        </is>
      </c>
      <c r="B71" s="18" t="n"/>
      <c r="C71" s="18" t="n"/>
      <c r="D71" s="18" t="n"/>
      <c r="E71" s="18" t="n"/>
      <c r="F71" s="18" t="n"/>
      <c r="I71" t="inlineStr">
        <is>
          <t>I</t>
        </is>
      </c>
    </row>
    <row r="72">
      <c r="A72" s="17" t="inlineStr">
        <is>
          <t>COGS</t>
        </is>
      </c>
      <c r="B72" s="18" t="n"/>
      <c r="C72" s="18" t="n"/>
      <c r="D72" s="18" t="n"/>
      <c r="E72" s="18" t="n"/>
      <c r="F72" s="18" t="n"/>
      <c r="I72" t="inlineStr">
        <is>
          <t>I</t>
        </is>
      </c>
    </row>
    <row r="73">
      <c r="A73" s="19" t="inlineStr">
        <is>
          <t>Gross Profit</t>
        </is>
      </c>
      <c r="B73" s="20">
        <f>B71-B72</f>
        <v/>
      </c>
      <c r="C73" s="20">
        <f>C71-C72</f>
        <v/>
      </c>
      <c r="D73" s="20">
        <f>D71-D72</f>
        <v/>
      </c>
      <c r="E73" s="20">
        <f>E71-E72</f>
        <v/>
      </c>
      <c r="F73" s="20">
        <f>F71-F72</f>
        <v/>
      </c>
      <c r="I73" t="inlineStr">
        <is>
          <t>T</t>
        </is>
      </c>
    </row>
    <row r="74">
      <c r="A74" s="25" t="inlineStr">
        <is>
          <t>Gross Margin %</t>
        </is>
      </c>
      <c r="B74" s="26">
        <f>IF(B71&lt;&gt;0,B73/B71,0)</f>
        <v/>
      </c>
      <c r="C74" s="26">
        <f>IF(C71&lt;&gt;0,C73/C71,0)</f>
        <v/>
      </c>
      <c r="D74" s="26">
        <f>IF(D71&lt;&gt;0,D73/D71,0)</f>
        <v/>
      </c>
      <c r="E74" s="26">
        <f>IF(E71&lt;&gt;0,E73/E71,0)</f>
        <v/>
      </c>
      <c r="F74" s="26">
        <f>IF(F71&lt;&gt;0,F73/F71,0)</f>
        <v/>
      </c>
      <c r="I74" t="inlineStr">
        <is>
          <t>P</t>
        </is>
      </c>
    </row>
    <row r="75">
      <c r="A75" s="17" t="inlineStr">
        <is>
          <t>Marketing &amp; Advertising</t>
        </is>
      </c>
      <c r="B75" s="18" t="n"/>
      <c r="C75" s="18" t="n"/>
      <c r="D75" s="18" t="n"/>
      <c r="E75" s="18" t="n"/>
      <c r="F75" s="18" t="n"/>
      <c r="I75" t="inlineStr">
        <is>
          <t>I</t>
        </is>
      </c>
    </row>
    <row r="76">
      <c r="A76" s="17" t="inlineStr">
        <is>
          <t>Employee Costs</t>
        </is>
      </c>
      <c r="B76" s="18" t="n"/>
      <c r="C76" s="18" t="n"/>
      <c r="D76" s="18" t="n"/>
      <c r="E76" s="18" t="n"/>
      <c r="F76" s="18" t="n"/>
      <c r="I76" t="inlineStr">
        <is>
          <t>I</t>
        </is>
      </c>
    </row>
    <row r="77">
      <c r="A77" s="17" t="inlineStr">
        <is>
          <t>Technology &amp; Platform</t>
        </is>
      </c>
      <c r="B77" s="18" t="n"/>
      <c r="C77" s="18" t="n"/>
      <c r="D77" s="18" t="n"/>
      <c r="E77" s="18" t="n"/>
      <c r="F77" s="18" t="n"/>
      <c r="I77" t="inlineStr">
        <is>
          <t>I</t>
        </is>
      </c>
    </row>
    <row r="78">
      <c r="A78" s="17" t="inlineStr">
        <is>
          <t>Rent &amp; Utilities</t>
        </is>
      </c>
      <c r="B78" s="18" t="n"/>
      <c r="C78" s="18" t="n"/>
      <c r="D78" s="18" t="n"/>
      <c r="E78" s="18" t="n"/>
      <c r="F78" s="18" t="n"/>
      <c r="I78" t="inlineStr">
        <is>
          <t>I</t>
        </is>
      </c>
    </row>
    <row r="79">
      <c r="A79" s="17" t="inlineStr">
        <is>
          <t>Logistics &amp; Fulfillment</t>
        </is>
      </c>
      <c r="B79" s="18" t="n"/>
      <c r="C79" s="18" t="n"/>
      <c r="D79" s="18" t="n"/>
      <c r="E79" s="18" t="n"/>
      <c r="F79" s="18" t="n"/>
      <c r="I79" t="inlineStr">
        <is>
          <t>I</t>
        </is>
      </c>
    </row>
    <row r="80">
      <c r="A80" s="17" t="inlineStr">
        <is>
          <t>Other G&amp;A</t>
        </is>
      </c>
      <c r="B80" s="18" t="n"/>
      <c r="C80" s="18" t="n"/>
      <c r="D80" s="18" t="n"/>
      <c r="E80" s="18" t="n"/>
      <c r="F80" s="18" t="n"/>
      <c r="I80" t="inlineStr">
        <is>
          <t>I</t>
        </is>
      </c>
    </row>
    <row r="81">
      <c r="A81" s="19" t="inlineStr">
        <is>
          <t>Total OPEX</t>
        </is>
      </c>
      <c r="B81" s="20">
        <f>B75+B76+B77+B78+B79+B80</f>
        <v/>
      </c>
      <c r="C81" s="20">
        <f>C75+C76+C77+C78+C79+C80</f>
        <v/>
      </c>
      <c r="D81" s="20">
        <f>D75+D76+D77+D78+D79+D80</f>
        <v/>
      </c>
      <c r="E81" s="20">
        <f>E75+E76+E77+E78+E79+E80</f>
        <v/>
      </c>
      <c r="F81" s="20">
        <f>F75+F76+F77+F78+F79+F80</f>
        <v/>
      </c>
      <c r="I81" t="inlineStr">
        <is>
          <t>T</t>
        </is>
      </c>
    </row>
    <row r="82">
      <c r="A82" s="19" t="inlineStr">
        <is>
          <t>EBITDA</t>
        </is>
      </c>
      <c r="B82" s="20">
        <f>B73-B81</f>
        <v/>
      </c>
      <c r="C82" s="20">
        <f>C73-C81</f>
        <v/>
      </c>
      <c r="D82" s="20">
        <f>D73-D81</f>
        <v/>
      </c>
      <c r="E82" s="20">
        <f>E73-E81</f>
        <v/>
      </c>
      <c r="F82" s="20">
        <f>F73-F81</f>
        <v/>
      </c>
      <c r="I82" t="inlineStr">
        <is>
          <t>T</t>
        </is>
      </c>
    </row>
    <row r="83">
      <c r="A83" s="25" t="inlineStr">
        <is>
          <t>EBITDA Margin %</t>
        </is>
      </c>
      <c r="B83" s="26">
        <f>IF(B71&lt;&gt;0,B82/B71,0)</f>
        <v/>
      </c>
      <c r="C83" s="26">
        <f>IF(C71&lt;&gt;0,C82/C71,0)</f>
        <v/>
      </c>
      <c r="D83" s="26">
        <f>IF(D71&lt;&gt;0,D82/D71,0)</f>
        <v/>
      </c>
      <c r="E83" s="26">
        <f>IF(E71&lt;&gt;0,E82/E71,0)</f>
        <v/>
      </c>
      <c r="F83" s="26">
        <f>IF(F71&lt;&gt;0,F82/F71,0)</f>
        <v/>
      </c>
      <c r="I83" t="inlineStr">
        <is>
          <t>P</t>
        </is>
      </c>
    </row>
    <row r="84">
      <c r="A84" s="17" t="inlineStr">
        <is>
          <t>Depreciation &amp; Amortization</t>
        </is>
      </c>
      <c r="B84" s="18" t="n"/>
      <c r="C84" s="18" t="n"/>
      <c r="D84" s="18" t="n"/>
      <c r="E84" s="18" t="n"/>
      <c r="F84" s="18" t="n"/>
      <c r="I84" t="inlineStr">
        <is>
          <t>I</t>
        </is>
      </c>
    </row>
    <row r="85">
      <c r="A85" s="17" t="inlineStr">
        <is>
          <t>Interest Expense</t>
        </is>
      </c>
      <c r="B85" s="18" t="n"/>
      <c r="C85" s="18" t="n"/>
      <c r="D85" s="18" t="n"/>
      <c r="E85" s="18" t="n"/>
      <c r="F85" s="18" t="n"/>
      <c r="I85" t="inlineStr">
        <is>
          <t>I</t>
        </is>
      </c>
    </row>
    <row r="86">
      <c r="A86" s="17" t="inlineStr">
        <is>
          <t>Tax</t>
        </is>
      </c>
      <c r="B86" s="18" t="n"/>
      <c r="C86" s="18" t="n"/>
      <c r="D86" s="18" t="n"/>
      <c r="E86" s="18" t="n"/>
      <c r="F86" s="18" t="n"/>
      <c r="I86" t="inlineStr">
        <is>
          <t>I</t>
        </is>
      </c>
    </row>
    <row r="87">
      <c r="A87" s="21" t="inlineStr">
        <is>
          <t>PAT (Profit After Tax)</t>
        </is>
      </c>
      <c r="B87" s="35">
        <f>B82-B84-B85-B86</f>
        <v/>
      </c>
      <c r="C87" s="35">
        <f>C82-C84-C85-C86</f>
        <v/>
      </c>
      <c r="D87" s="35">
        <f>D82-D84-D85-D86</f>
        <v/>
      </c>
      <c r="E87" s="35">
        <f>E82-E84-E85-E86</f>
        <v/>
      </c>
      <c r="F87" s="35">
        <f>F82-F84-F85-F86</f>
        <v/>
      </c>
      <c r="I87" t="inlineStr">
        <is>
          <t>T</t>
        </is>
      </c>
    </row>
    <row r="89">
      <c r="A89" s="15" t="inlineStr">
        <is>
          <t>8. Balance Sheet</t>
        </is>
      </c>
      <c r="B89" s="54" t="n"/>
      <c r="C89" s="54" t="n"/>
      <c r="D89" s="54" t="n"/>
      <c r="E89" s="54" t="n"/>
      <c r="H89" t="inlineStr">
        <is>
          <t>d2c_balance_sheet</t>
        </is>
      </c>
      <c r="I89" t="inlineStr">
        <is>
          <t>S</t>
        </is>
      </c>
    </row>
    <row r="90">
      <c r="A90" s="39" t="inlineStr">
        <is>
          <t>Assets</t>
        </is>
      </c>
      <c r="I90" t="inlineStr">
        <is>
          <t>H</t>
        </is>
      </c>
    </row>
    <row r="91">
      <c r="A91" s="17" t="inlineStr">
        <is>
          <t>Cash &amp; Equivalents</t>
        </is>
      </c>
      <c r="B91" s="18" t="n"/>
      <c r="C91" s="18" t="n"/>
      <c r="D91" s="18" t="n"/>
      <c r="E91" s="18" t="n"/>
      <c r="F91" s="18" t="n"/>
      <c r="I91" t="inlineStr">
        <is>
          <t>I</t>
        </is>
      </c>
    </row>
    <row r="92">
      <c r="A92" s="17" t="inlineStr">
        <is>
          <t>Inventory</t>
        </is>
      </c>
      <c r="B92" s="18" t="n"/>
      <c r="C92" s="18" t="n"/>
      <c r="D92" s="18" t="n"/>
      <c r="E92" s="18" t="n"/>
      <c r="F92" s="18" t="n"/>
      <c r="I92" t="inlineStr">
        <is>
          <t>I</t>
        </is>
      </c>
    </row>
    <row r="93">
      <c r="A93" s="17" t="inlineStr">
        <is>
          <t>Accounts Receivable</t>
        </is>
      </c>
      <c r="B93" s="18" t="n"/>
      <c r="C93" s="18" t="n"/>
      <c r="D93" s="18" t="n"/>
      <c r="E93" s="18" t="n"/>
      <c r="F93" s="18" t="n"/>
      <c r="I93" t="inlineStr">
        <is>
          <t>I</t>
        </is>
      </c>
    </row>
    <row r="94">
      <c r="A94" s="17" t="inlineStr">
        <is>
          <t>Fixed Assets (Net)</t>
        </is>
      </c>
      <c r="B94" s="18" t="n"/>
      <c r="C94" s="18" t="n"/>
      <c r="D94" s="18" t="n"/>
      <c r="E94" s="18" t="n"/>
      <c r="F94" s="18" t="n"/>
      <c r="I94" t="inlineStr">
        <is>
          <t>I</t>
        </is>
      </c>
    </row>
    <row r="95">
      <c r="A95" s="19" t="inlineStr">
        <is>
          <t>Total Assets</t>
        </is>
      </c>
      <c r="B95" s="20">
        <f>B91+B92+B93+B94</f>
        <v/>
      </c>
      <c r="C95" s="20">
        <f>C91+C92+C93+C94</f>
        <v/>
      </c>
      <c r="D95" s="20">
        <f>D91+D92+D93+D94</f>
        <v/>
      </c>
      <c r="E95" s="20">
        <f>E91+E92+E93+E94</f>
        <v/>
      </c>
      <c r="F95" s="20">
        <f>F91+F92+F93+F94</f>
        <v/>
      </c>
      <c r="I95" t="inlineStr">
        <is>
          <t>T</t>
        </is>
      </c>
    </row>
    <row r="96">
      <c r="A96" s="39" t="inlineStr">
        <is>
          <t>Liabilities</t>
        </is>
      </c>
      <c r="I96" t="inlineStr">
        <is>
          <t>H</t>
        </is>
      </c>
    </row>
    <row r="97">
      <c r="A97" s="17" t="inlineStr">
        <is>
          <t>Accounts Payable</t>
        </is>
      </c>
      <c r="B97" s="18" t="n"/>
      <c r="C97" s="18" t="n"/>
      <c r="D97" s="18" t="n"/>
      <c r="E97" s="18" t="n"/>
      <c r="F97" s="18" t="n"/>
      <c r="I97" t="inlineStr">
        <is>
          <t>I</t>
        </is>
      </c>
    </row>
    <row r="98">
      <c r="A98" s="17" t="inlineStr">
        <is>
          <t>Short-term Debt</t>
        </is>
      </c>
      <c r="B98" s="18" t="n"/>
      <c r="C98" s="18" t="n"/>
      <c r="D98" s="18" t="n"/>
      <c r="E98" s="18" t="n"/>
      <c r="F98" s="18" t="n"/>
      <c r="I98" t="inlineStr">
        <is>
          <t>I</t>
        </is>
      </c>
    </row>
    <row r="99">
      <c r="A99" s="17" t="inlineStr">
        <is>
          <t>Long-term Debt</t>
        </is>
      </c>
      <c r="B99" s="18" t="n"/>
      <c r="C99" s="18" t="n"/>
      <c r="D99" s="18" t="n"/>
      <c r="E99" s="18" t="n"/>
      <c r="F99" s="18" t="n"/>
      <c r="I99" t="inlineStr">
        <is>
          <t>I</t>
        </is>
      </c>
    </row>
    <row r="100">
      <c r="A100" s="19" t="inlineStr">
        <is>
          <t>Total Liabilities</t>
        </is>
      </c>
      <c r="B100" s="20">
        <f>B97+B98+B99</f>
        <v/>
      </c>
      <c r="C100" s="20">
        <f>C97+C98+C99</f>
        <v/>
      </c>
      <c r="D100" s="20">
        <f>D97+D98+D99</f>
        <v/>
      </c>
      <c r="E100" s="20">
        <f>E97+E98+E99</f>
        <v/>
      </c>
      <c r="F100" s="20">
        <f>F97+F98+F99</f>
        <v/>
      </c>
      <c r="I100" t="inlineStr">
        <is>
          <t>T</t>
        </is>
      </c>
    </row>
    <row r="101">
      <c r="A101" s="39" t="inlineStr">
        <is>
          <t>Equity</t>
        </is>
      </c>
      <c r="I101" t="inlineStr">
        <is>
          <t>H</t>
        </is>
      </c>
    </row>
    <row r="102">
      <c r="A102" s="17" t="inlineStr">
        <is>
          <t>Share Capital</t>
        </is>
      </c>
      <c r="B102" s="18" t="n"/>
      <c r="C102" s="18" t="n"/>
      <c r="D102" s="18" t="n"/>
      <c r="E102" s="18" t="n"/>
      <c r="F102" s="18" t="n"/>
      <c r="I102" t="inlineStr">
        <is>
          <t>I</t>
        </is>
      </c>
    </row>
    <row r="103">
      <c r="A103" s="17" t="inlineStr">
        <is>
          <t>Retained Earnings</t>
        </is>
      </c>
      <c r="B103" s="18" t="n"/>
      <c r="C103" s="18" t="n"/>
      <c r="D103" s="18" t="n"/>
      <c r="E103" s="18" t="n"/>
      <c r="F103" s="18" t="n"/>
      <c r="I103" t="inlineStr">
        <is>
          <t>I</t>
        </is>
      </c>
    </row>
    <row r="104">
      <c r="A104" s="19" t="inlineStr">
        <is>
          <t>Total Equity</t>
        </is>
      </c>
      <c r="B104" s="20">
        <f>B102+B103</f>
        <v/>
      </c>
      <c r="C104" s="20">
        <f>C102+C103</f>
        <v/>
      </c>
      <c r="D104" s="20">
        <f>D102+D103</f>
        <v/>
      </c>
      <c r="E104" s="20">
        <f>E102+E103</f>
        <v/>
      </c>
      <c r="F104" s="20">
        <f>F102+F103</f>
        <v/>
      </c>
      <c r="I104" t="inlineStr">
        <is>
          <t>T</t>
        </is>
      </c>
    </row>
    <row r="105">
      <c r="A105" s="21" t="inlineStr">
        <is>
          <t>Balance Check (should be 0)</t>
        </is>
      </c>
      <c r="B105" s="35">
        <f>B95-B100-B104</f>
        <v/>
      </c>
      <c r="C105" s="35">
        <f>C95-C100-C104</f>
        <v/>
      </c>
      <c r="D105" s="35">
        <f>D95-D100-D104</f>
        <v/>
      </c>
      <c r="E105" s="35">
        <f>E95-E100-E104</f>
        <v/>
      </c>
      <c r="F105" s="35">
        <f>F95-F100-F104</f>
        <v/>
      </c>
      <c r="I105" t="inlineStr">
        <is>
          <t>T</t>
        </is>
      </c>
    </row>
    <row r="107">
      <c r="A107" s="15" t="inlineStr">
        <is>
          <t>9. Cash Flow</t>
        </is>
      </c>
      <c r="B107" s="54" t="n"/>
      <c r="C107" s="54" t="n"/>
      <c r="D107" s="54" t="n"/>
      <c r="E107" s="54" t="n"/>
      <c r="H107" t="inlineStr">
        <is>
          <t>d2c_cash_flow</t>
        </is>
      </c>
      <c r="I107" t="inlineStr">
        <is>
          <t>S</t>
        </is>
      </c>
    </row>
    <row r="108">
      <c r="A108" s="17" t="inlineStr">
        <is>
          <t>EBITDA</t>
        </is>
      </c>
      <c r="B108" s="18" t="n"/>
      <c r="C108" s="18" t="n"/>
      <c r="D108" s="18" t="n"/>
      <c r="E108" s="18" t="n"/>
      <c r="F108" s="18" t="n"/>
      <c r="I108" t="inlineStr">
        <is>
          <t>I</t>
        </is>
      </c>
    </row>
    <row r="109">
      <c r="A109" s="17" t="inlineStr">
        <is>
          <t>Working Capital Changes</t>
        </is>
      </c>
      <c r="B109" s="18" t="n"/>
      <c r="C109" s="18" t="n"/>
      <c r="D109" s="18" t="n"/>
      <c r="E109" s="18" t="n"/>
      <c r="F109" s="18" t="n"/>
      <c r="I109" t="inlineStr">
        <is>
          <t>I</t>
        </is>
      </c>
    </row>
    <row r="110">
      <c r="A110" s="17" t="inlineStr">
        <is>
          <t>Tax Paid</t>
        </is>
      </c>
      <c r="B110" s="18" t="n"/>
      <c r="C110" s="18" t="n"/>
      <c r="D110" s="18" t="n"/>
      <c r="E110" s="18" t="n"/>
      <c r="F110" s="18" t="n"/>
      <c r="I110" t="inlineStr">
        <is>
          <t>I</t>
        </is>
      </c>
    </row>
    <row r="111">
      <c r="A111" s="19" t="inlineStr">
        <is>
          <t>CF from Operations</t>
        </is>
      </c>
      <c r="B111" s="20">
        <f>B108+B109-B110</f>
        <v/>
      </c>
      <c r="C111" s="20">
        <f>C108+C109-C110</f>
        <v/>
      </c>
      <c r="D111" s="20">
        <f>D108+D109-D110</f>
        <v/>
      </c>
      <c r="E111" s="20">
        <f>E108+E109-E110</f>
        <v/>
      </c>
      <c r="F111" s="20">
        <f>F108+F109-F110</f>
        <v/>
      </c>
      <c r="I111" t="inlineStr">
        <is>
          <t>T</t>
        </is>
      </c>
    </row>
    <row r="112">
      <c r="A112" s="17" t="inlineStr">
        <is>
          <t>Capex</t>
        </is>
      </c>
      <c r="B112" s="18" t="n"/>
      <c r="C112" s="18" t="n"/>
      <c r="D112" s="18" t="n"/>
      <c r="E112" s="18" t="n"/>
      <c r="F112" s="18" t="n"/>
      <c r="I112" t="inlineStr">
        <is>
          <t>I</t>
        </is>
      </c>
    </row>
    <row r="113">
      <c r="A113" s="19" t="inlineStr">
        <is>
          <t>CF from Investing</t>
        </is>
      </c>
      <c r="B113" s="20">
        <f>-B112</f>
        <v/>
      </c>
      <c r="C113" s="20">
        <f>-C112</f>
        <v/>
      </c>
      <c r="D113" s="20">
        <f>-D112</f>
        <v/>
      </c>
      <c r="E113" s="20">
        <f>-E112</f>
        <v/>
      </c>
      <c r="F113" s="20">
        <f>-F112</f>
        <v/>
      </c>
      <c r="I113" t="inlineStr">
        <is>
          <t>T</t>
        </is>
      </c>
    </row>
    <row r="114">
      <c r="A114" s="17" t="inlineStr">
        <is>
          <t>Equity Raised</t>
        </is>
      </c>
      <c r="B114" s="18" t="n"/>
      <c r="C114" s="18" t="n"/>
      <c r="D114" s="18" t="n"/>
      <c r="E114" s="18" t="n"/>
      <c r="F114" s="18" t="n"/>
      <c r="I114" t="inlineStr">
        <is>
          <t>I</t>
        </is>
      </c>
    </row>
    <row r="115">
      <c r="A115" s="17" t="inlineStr">
        <is>
          <t>Debt (Net)</t>
        </is>
      </c>
      <c r="B115" s="18" t="n"/>
      <c r="C115" s="18" t="n"/>
      <c r="D115" s="18" t="n"/>
      <c r="E115" s="18" t="n"/>
      <c r="F115" s="18" t="n"/>
      <c r="I115" t="inlineStr">
        <is>
          <t>I</t>
        </is>
      </c>
    </row>
    <row r="116">
      <c r="A116" s="19" t="inlineStr">
        <is>
          <t>CF from Financing</t>
        </is>
      </c>
      <c r="B116" s="20">
        <f>B114+B115</f>
        <v/>
      </c>
      <c r="C116" s="20">
        <f>C114+C115</f>
        <v/>
      </c>
      <c r="D116" s="20">
        <f>D114+D115</f>
        <v/>
      </c>
      <c r="E116" s="20">
        <f>E114+E115</f>
        <v/>
      </c>
      <c r="F116" s="20">
        <f>F114+F115</f>
        <v/>
      </c>
      <c r="I116" t="inlineStr">
        <is>
          <t>T</t>
        </is>
      </c>
    </row>
    <row r="117">
      <c r="A117" s="17" t="inlineStr">
        <is>
          <t>Opening Cash Balance</t>
        </is>
      </c>
      <c r="B117" s="18" t="n"/>
      <c r="C117" s="18" t="n"/>
      <c r="D117" s="18" t="n"/>
      <c r="E117" s="18" t="n"/>
      <c r="F117" s="18" t="n"/>
      <c r="I117" t="inlineStr">
        <is>
          <t>I</t>
        </is>
      </c>
    </row>
    <row r="118">
      <c r="A118" s="21" t="inlineStr">
        <is>
          <t>Closing Cash Balance</t>
        </is>
      </c>
      <c r="B118" s="35">
        <f>B117+B111+B113+B116</f>
        <v/>
      </c>
      <c r="C118" s="35">
        <f>C117+C111+C113+C116</f>
        <v/>
      </c>
      <c r="D118" s="35">
        <f>D117+D111+D113+D116</f>
        <v/>
      </c>
      <c r="E118" s="35">
        <f>E117+E111+E113+E116</f>
        <v/>
      </c>
      <c r="F118" s="35">
        <f>F117+F111+F113+F116</f>
        <v/>
      </c>
      <c r="I118" t="inlineStr">
        <is>
          <t>T</t>
        </is>
      </c>
    </row>
    <row r="120">
      <c r="A120" s="15" t="inlineStr">
        <is>
          <t>10. Fundraising &amp; Cap Table</t>
        </is>
      </c>
      <c r="B120" s="54" t="n"/>
      <c r="C120" s="54" t="n"/>
      <c r="D120" s="54" t="n"/>
      <c r="E120" s="54" t="n"/>
      <c r="H120" t="inlineStr">
        <is>
          <t>d2c_fundraising</t>
        </is>
      </c>
      <c r="I120" t="inlineStr">
        <is>
          <t>S</t>
        </is>
      </c>
    </row>
    <row r="121">
      <c r="A121" s="37" t="inlineStr">
        <is>
          <t>Round Name</t>
        </is>
      </c>
      <c r="B121" s="38" t="n"/>
      <c r="C121" s="38" t="n"/>
      <c r="D121" s="38" t="n"/>
      <c r="E121" s="38" t="n"/>
      <c r="F121" s="38" t="n"/>
      <c r="I121" t="inlineStr">
        <is>
          <t>I</t>
        </is>
      </c>
    </row>
    <row r="122">
      <c r="A122" s="17" t="inlineStr">
        <is>
          <t>Amount Raised</t>
        </is>
      </c>
      <c r="B122" s="18" t="n"/>
      <c r="C122" s="18" t="n"/>
      <c r="D122" s="18" t="n"/>
      <c r="E122" s="18" t="n"/>
      <c r="F122" s="18" t="n"/>
      <c r="I122" t="inlineStr">
        <is>
          <t>I</t>
        </is>
      </c>
    </row>
    <row r="123">
      <c r="A123" s="17" t="inlineStr">
        <is>
          <t>Pre-Money Valuation</t>
        </is>
      </c>
      <c r="B123" s="18" t="n"/>
      <c r="C123" s="18" t="n"/>
      <c r="D123" s="18" t="n"/>
      <c r="E123" s="18" t="n"/>
      <c r="F123" s="18" t="n"/>
      <c r="I123" t="inlineStr">
        <is>
          <t>I</t>
        </is>
      </c>
    </row>
    <row r="124">
      <c r="A124" s="17" t="inlineStr">
        <is>
          <t>Post-Money Valuation</t>
        </is>
      </c>
      <c r="B124" s="18" t="n"/>
      <c r="C124" s="18" t="n"/>
      <c r="D124" s="18" t="n"/>
      <c r="E124" s="18" t="n"/>
      <c r="F124" s="18" t="n"/>
      <c r="I124" t="inlineStr">
        <is>
          <t>I</t>
        </is>
      </c>
    </row>
    <row r="125">
      <c r="A125" s="17" t="inlineStr">
        <is>
          <t>Dilution %</t>
        </is>
      </c>
      <c r="B125" s="27" t="n"/>
      <c r="C125" s="27" t="n"/>
      <c r="D125" s="27" t="n"/>
      <c r="E125" s="27" t="n"/>
      <c r="F125" s="27" t="n"/>
      <c r="I125" t="inlineStr">
        <is>
          <t>I</t>
        </is>
      </c>
    </row>
    <row r="127">
      <c r="A127" s="39" t="inlineStr">
        <is>
          <t>Cap Table Evolution (%)</t>
        </is>
      </c>
      <c r="I127" t="inlineStr">
        <is>
          <t>H</t>
        </is>
      </c>
    </row>
    <row r="128">
      <c r="A128" s="17" t="inlineStr">
        <is>
          <t>Founders %</t>
        </is>
      </c>
      <c r="B128" s="27" t="n"/>
      <c r="C128" s="27" t="n"/>
      <c r="D128" s="27" t="n"/>
      <c r="E128" s="27" t="n"/>
      <c r="F128" s="27" t="n"/>
      <c r="I128" t="inlineStr">
        <is>
          <t>I</t>
        </is>
      </c>
    </row>
    <row r="129">
      <c r="A129" s="17" t="inlineStr">
        <is>
          <t>ESOP %</t>
        </is>
      </c>
      <c r="B129" s="27" t="n"/>
      <c r="C129" s="27" t="n"/>
      <c r="D129" s="27" t="n"/>
      <c r="E129" s="27" t="n"/>
      <c r="F129" s="27" t="n"/>
      <c r="I129" t="inlineStr">
        <is>
          <t>I</t>
        </is>
      </c>
    </row>
    <row r="130">
      <c r="A130" s="17" t="inlineStr">
        <is>
          <t>Seed Investors %</t>
        </is>
      </c>
      <c r="B130" s="27" t="n"/>
      <c r="C130" s="27" t="n"/>
      <c r="D130" s="27" t="n"/>
      <c r="E130" s="27" t="n"/>
      <c r="F130" s="27" t="n"/>
      <c r="I130" t="inlineStr">
        <is>
          <t>I</t>
        </is>
      </c>
    </row>
    <row r="131">
      <c r="A131" s="17" t="inlineStr">
        <is>
          <t>Series A %</t>
        </is>
      </c>
      <c r="B131" s="27" t="n"/>
      <c r="C131" s="27" t="n"/>
      <c r="D131" s="27" t="n"/>
      <c r="E131" s="27" t="n"/>
      <c r="F131" s="27" t="n"/>
      <c r="I131" t="inlineStr">
        <is>
          <t>I</t>
        </is>
      </c>
    </row>
    <row r="132">
      <c r="A132" s="17" t="inlineStr">
        <is>
          <t>Series B %</t>
        </is>
      </c>
      <c r="B132" s="27" t="n"/>
      <c r="C132" s="27" t="n"/>
      <c r="D132" s="27" t="n"/>
      <c r="E132" s="27" t="n"/>
      <c r="F132" s="27" t="n"/>
      <c r="I132" t="inlineStr">
        <is>
          <t>I</t>
        </is>
      </c>
    </row>
    <row r="133">
      <c r="A133" s="17" t="inlineStr">
        <is>
          <t>Others %</t>
        </is>
      </c>
      <c r="B133" s="27" t="n"/>
      <c r="C133" s="27" t="n"/>
      <c r="D133" s="27" t="n"/>
      <c r="E133" s="27" t="n"/>
      <c r="F133" s="27" t="n"/>
      <c r="I133" t="inlineStr">
        <is>
          <t>I</t>
        </is>
      </c>
    </row>
    <row r="134">
      <c r="A134" s="19" t="inlineStr">
        <is>
          <t>Total %</t>
        </is>
      </c>
      <c r="B134" s="32">
        <f>B128+B129+B130+B131+B132+B133</f>
        <v/>
      </c>
      <c r="C134" s="32">
        <f>C128+C129+C130+C131+C132+C133</f>
        <v/>
      </c>
      <c r="D134" s="32">
        <f>D128+D129+D130+D131+D132+D133</f>
        <v/>
      </c>
      <c r="E134" s="32">
        <f>E128+E129+E130+E131+E132+E133</f>
        <v/>
      </c>
      <c r="F134" s="32">
        <f>F128+F129+F130+F131+F132+F133</f>
        <v/>
      </c>
      <c r="I134" t="inlineStr">
        <is>
          <t>T</t>
        </is>
      </c>
    </row>
    <row r="136">
      <c r="A136" s="15" t="inlineStr">
        <is>
          <t>11. SKU-level Revenue</t>
        </is>
      </c>
      <c r="B136" s="54" t="n"/>
      <c r="C136" s="54" t="n"/>
      <c r="D136" s="54" t="n"/>
      <c r="E136" s="54" t="n"/>
      <c r="H136" t="inlineStr">
        <is>
          <t>d2c_sku_revenue</t>
        </is>
      </c>
      <c r="I136" t="inlineStr">
        <is>
          <t>S</t>
        </is>
      </c>
    </row>
    <row r="137">
      <c r="A137" s="17" t="inlineStr">
        <is>
          <t>SKU Category 1 Revenue</t>
        </is>
      </c>
      <c r="B137" s="18" t="n"/>
      <c r="C137" s="18" t="n"/>
      <c r="D137" s="18" t="n"/>
      <c r="E137" s="18" t="n"/>
      <c r="F137" s="18" t="n"/>
      <c r="I137" t="inlineStr">
        <is>
          <t>I</t>
        </is>
      </c>
    </row>
    <row r="138">
      <c r="A138" s="17" t="inlineStr">
        <is>
          <t>SKU Category 2 Revenue</t>
        </is>
      </c>
      <c r="B138" s="18" t="n"/>
      <c r="C138" s="18" t="n"/>
      <c r="D138" s="18" t="n"/>
      <c r="E138" s="18" t="n"/>
      <c r="F138" s="18" t="n"/>
      <c r="I138" t="inlineStr">
        <is>
          <t>I</t>
        </is>
      </c>
    </row>
    <row r="139">
      <c r="A139" s="17" t="inlineStr">
        <is>
          <t>SKU Category 3 Revenue</t>
        </is>
      </c>
      <c r="B139" s="18" t="n"/>
      <c r="C139" s="18" t="n"/>
      <c r="D139" s="18" t="n"/>
      <c r="E139" s="18" t="n"/>
      <c r="F139" s="18" t="n"/>
      <c r="I139" t="inlineStr">
        <is>
          <t>I</t>
        </is>
      </c>
    </row>
    <row r="140">
      <c r="A140" s="17" t="inlineStr">
        <is>
          <t>SKU Category 4 Revenue</t>
        </is>
      </c>
      <c r="B140" s="18" t="n"/>
      <c r="C140" s="18" t="n"/>
      <c r="D140" s="18" t="n"/>
      <c r="E140" s="18" t="n"/>
      <c r="F140" s="18" t="n"/>
      <c r="I140" t="inlineStr">
        <is>
          <t>I</t>
        </is>
      </c>
    </row>
    <row r="141">
      <c r="A141" s="19" t="inlineStr">
        <is>
          <t>Total SKU Revenue</t>
        </is>
      </c>
      <c r="B141" s="20">
        <f>B137+B138+B139+B140</f>
        <v/>
      </c>
      <c r="C141" s="20">
        <f>C137+C138+C139+C140</f>
        <v/>
      </c>
      <c r="D141" s="20">
        <f>D137+D138+D139+D140</f>
        <v/>
      </c>
      <c r="E141" s="20">
        <f>E137+E138+E139+E140</f>
        <v/>
      </c>
      <c r="F141" s="20">
        <f>F137+F138+F139+F140</f>
        <v/>
      </c>
      <c r="I141" t="inlineStr">
        <is>
          <t>T</t>
        </is>
      </c>
    </row>
    <row r="143">
      <c r="A143" s="15" t="inlineStr">
        <is>
          <t>12. Ad Spend &amp; ROAS by Channel</t>
        </is>
      </c>
      <c r="B143" s="54" t="n"/>
      <c r="C143" s="54" t="n"/>
      <c r="D143" s="54" t="n"/>
      <c r="E143" s="54" t="n"/>
      <c r="H143" t="inlineStr">
        <is>
          <t>d2c_ad_roas</t>
        </is>
      </c>
      <c r="I143" t="inlineStr">
        <is>
          <t>S</t>
        </is>
      </c>
    </row>
    <row r="144">
      <c r="A144" s="17" t="inlineStr">
        <is>
          <t>Meta Ad Spend</t>
        </is>
      </c>
      <c r="B144" s="18" t="n"/>
      <c r="C144" s="18" t="n"/>
      <c r="D144" s="18" t="n"/>
      <c r="E144" s="18" t="n"/>
      <c r="F144" s="18" t="n"/>
      <c r="I144" t="inlineStr">
        <is>
          <t>I</t>
        </is>
      </c>
    </row>
    <row r="145">
      <c r="A145" s="17" t="inlineStr">
        <is>
          <t>Meta Revenue Attributed</t>
        </is>
      </c>
      <c r="B145" s="18" t="n"/>
      <c r="C145" s="18" t="n"/>
      <c r="D145" s="18" t="n"/>
      <c r="E145" s="18" t="n"/>
      <c r="F145" s="18" t="n"/>
      <c r="I145" t="inlineStr">
        <is>
          <t>I</t>
        </is>
      </c>
    </row>
    <row r="146">
      <c r="A146" s="17" t="inlineStr">
        <is>
          <t>Google Ad Spend</t>
        </is>
      </c>
      <c r="B146" s="18" t="n"/>
      <c r="C146" s="18" t="n"/>
      <c r="D146" s="18" t="n"/>
      <c r="E146" s="18" t="n"/>
      <c r="F146" s="18" t="n"/>
      <c r="I146" t="inlineStr">
        <is>
          <t>I</t>
        </is>
      </c>
    </row>
    <row r="147">
      <c r="A147" s="17" t="inlineStr">
        <is>
          <t>Google Revenue Attributed</t>
        </is>
      </c>
      <c r="B147" s="18" t="n"/>
      <c r="C147" s="18" t="n"/>
      <c r="D147" s="18" t="n"/>
      <c r="E147" s="18" t="n"/>
      <c r="F147" s="18" t="n"/>
      <c r="I147" t="inlineStr">
        <is>
          <t>I</t>
        </is>
      </c>
    </row>
    <row r="148">
      <c r="A148" s="17" t="inlineStr">
        <is>
          <t>Other Ad Spend</t>
        </is>
      </c>
      <c r="B148" s="18" t="n"/>
      <c r="C148" s="18" t="n"/>
      <c r="D148" s="18" t="n"/>
      <c r="E148" s="18" t="n"/>
      <c r="F148" s="18" t="n"/>
      <c r="I148" t="inlineStr">
        <is>
          <t>I</t>
        </is>
      </c>
    </row>
    <row r="149">
      <c r="A149" s="17" t="inlineStr">
        <is>
          <t>Other Revenue Attributed</t>
        </is>
      </c>
      <c r="B149" s="18" t="n"/>
      <c r="C149" s="18" t="n"/>
      <c r="D149" s="18" t="n"/>
      <c r="E149" s="18" t="n"/>
      <c r="F149" s="18" t="n"/>
      <c r="I149" t="inlineStr">
        <is>
          <t>I</t>
        </is>
      </c>
    </row>
    <row r="150">
      <c r="A150" s="17" t="inlineStr">
        <is>
          <t>Total Ad Spend</t>
        </is>
      </c>
      <c r="B150" s="18" t="n"/>
      <c r="C150" s="18" t="n"/>
      <c r="D150" s="18" t="n"/>
      <c r="E150" s="18" t="n"/>
      <c r="F150" s="18" t="n"/>
      <c r="I150" t="inlineStr">
        <is>
          <t>I</t>
        </is>
      </c>
    </row>
    <row r="151">
      <c r="A151" s="17" t="inlineStr">
        <is>
          <t>Total Ad Revenue</t>
        </is>
      </c>
      <c r="B151" s="18" t="n"/>
      <c r="C151" s="18" t="n"/>
      <c r="D151" s="18" t="n"/>
      <c r="E151" s="18" t="n"/>
      <c r="F151" s="18" t="n"/>
      <c r="I151" t="inlineStr">
        <is>
          <t>I</t>
        </is>
      </c>
    </row>
    <row r="152">
      <c r="A152" s="19" t="inlineStr">
        <is>
          <t>Blended ROAS</t>
        </is>
      </c>
      <c r="B152" s="33">
        <f>IF(B150&lt;&gt;0,B151/B150,0)</f>
        <v/>
      </c>
      <c r="C152" s="33">
        <f>IF(C150&lt;&gt;0,C151/C150,0)</f>
        <v/>
      </c>
      <c r="D152" s="33">
        <f>IF(D150&lt;&gt;0,D151/D150,0)</f>
        <v/>
      </c>
      <c r="E152" s="33">
        <f>IF(E150&lt;&gt;0,E151/E150,0)</f>
        <v/>
      </c>
      <c r="F152" s="33">
        <f>IF(F150&lt;&gt;0,F151/F150,0)</f>
        <v/>
      </c>
      <c r="I152" t="inlineStr">
        <is>
          <t>T</t>
        </is>
      </c>
    </row>
    <row r="154">
      <c r="A154" s="15" t="inlineStr">
        <is>
          <t>13. Seasonal Revenue Index</t>
        </is>
      </c>
      <c r="B154" s="54" t="n"/>
      <c r="C154" s="54" t="n"/>
      <c r="D154" s="54" t="n"/>
      <c r="E154" s="54" t="n"/>
      <c r="H154" t="inlineStr">
        <is>
          <t>d2c_seasonal</t>
        </is>
      </c>
      <c r="I154" t="inlineStr">
        <is>
          <t>S</t>
        </is>
      </c>
    </row>
    <row r="155">
      <c r="A155" s="17" t="inlineStr">
        <is>
          <t>Q1 Revenue</t>
        </is>
      </c>
      <c r="B155" s="18" t="n"/>
      <c r="C155" s="18" t="n"/>
      <c r="D155" s="18" t="n"/>
      <c r="E155" s="18" t="n"/>
      <c r="F155" s="18" t="n"/>
      <c r="I155" t="inlineStr">
        <is>
          <t>I</t>
        </is>
      </c>
    </row>
    <row r="156">
      <c r="A156" s="17" t="inlineStr">
        <is>
          <t>Q2 Revenue</t>
        </is>
      </c>
      <c r="B156" s="18" t="n"/>
      <c r="C156" s="18" t="n"/>
      <c r="D156" s="18" t="n"/>
      <c r="E156" s="18" t="n"/>
      <c r="F156" s="18" t="n"/>
      <c r="I156" t="inlineStr">
        <is>
          <t>I</t>
        </is>
      </c>
    </row>
    <row r="157">
      <c r="A157" s="17" t="inlineStr">
        <is>
          <t>Q3 Revenue</t>
        </is>
      </c>
      <c r="B157" s="18" t="n"/>
      <c r="C157" s="18" t="n"/>
      <c r="D157" s="18" t="n"/>
      <c r="E157" s="18" t="n"/>
      <c r="F157" s="18" t="n"/>
      <c r="I157" t="inlineStr">
        <is>
          <t>I</t>
        </is>
      </c>
    </row>
    <row r="158">
      <c r="A158" s="17" t="inlineStr">
        <is>
          <t>Q4 Revenue</t>
        </is>
      </c>
      <c r="B158" s="18" t="n"/>
      <c r="C158" s="18" t="n"/>
      <c r="D158" s="18" t="n"/>
      <c r="E158" s="18" t="n"/>
      <c r="F158" s="18" t="n"/>
      <c r="I158" t="inlineStr">
        <is>
          <t>I</t>
        </is>
      </c>
    </row>
    <row r="159">
      <c r="A159" s="19" t="inlineStr">
        <is>
          <t>Annual Revenue</t>
        </is>
      </c>
      <c r="B159" s="20">
        <f>B155+B156+B157+B158</f>
        <v/>
      </c>
      <c r="C159" s="20">
        <f>C155+C156+C157+C158</f>
        <v/>
      </c>
      <c r="D159" s="20">
        <f>D155+D156+D157+D158</f>
        <v/>
      </c>
      <c r="E159" s="20">
        <f>E155+E156+E157+E158</f>
        <v/>
      </c>
      <c r="F159" s="20">
        <f>F155+F156+F157+F158</f>
        <v/>
      </c>
      <c r="I159" t="inlineStr">
        <is>
          <t>T</t>
        </is>
      </c>
    </row>
    <row r="161">
      <c r="A161" s="15" t="inlineStr">
        <is>
          <t>14. Refund &amp; Dispute Rate</t>
        </is>
      </c>
      <c r="B161" s="54" t="n"/>
      <c r="C161" s="54" t="n"/>
      <c r="D161" s="54" t="n"/>
      <c r="E161" s="54" t="n"/>
      <c r="H161" t="inlineStr">
        <is>
          <t>d2c_refund_dispute</t>
        </is>
      </c>
      <c r="I161" t="inlineStr">
        <is>
          <t>S</t>
        </is>
      </c>
    </row>
    <row r="162">
      <c r="A162" s="17" t="inlineStr">
        <is>
          <t>Total Orders</t>
        </is>
      </c>
      <c r="B162" s="23" t="n"/>
      <c r="C162" s="23" t="n"/>
      <c r="D162" s="23" t="n"/>
      <c r="E162" s="23" t="n"/>
      <c r="F162" s="23" t="n"/>
      <c r="I162" t="inlineStr">
        <is>
          <t>I</t>
        </is>
      </c>
    </row>
    <row r="163">
      <c r="A163" s="17" t="inlineStr">
        <is>
          <t>Refunds Issued</t>
        </is>
      </c>
      <c r="B163" s="23" t="n"/>
      <c r="C163" s="23" t="n"/>
      <c r="D163" s="23" t="n"/>
      <c r="E163" s="23" t="n"/>
      <c r="F163" s="23" t="n"/>
      <c r="I163" t="inlineStr">
        <is>
          <t>I</t>
        </is>
      </c>
    </row>
    <row r="164">
      <c r="A164" s="17" t="inlineStr">
        <is>
          <t>Disputes Filed</t>
        </is>
      </c>
      <c r="B164" s="23" t="n"/>
      <c r="C164" s="23" t="n"/>
      <c r="D164" s="23" t="n"/>
      <c r="E164" s="23" t="n"/>
      <c r="F164" s="23" t="n"/>
      <c r="I164" t="inlineStr">
        <is>
          <t>I</t>
        </is>
      </c>
    </row>
    <row r="165">
      <c r="A165" s="25" t="inlineStr">
        <is>
          <t>Refund Rate %</t>
        </is>
      </c>
      <c r="B165" s="26">
        <f>IF(B162&lt;&gt;0,B163/B162,0)</f>
        <v/>
      </c>
      <c r="C165" s="26">
        <f>IF(C162&lt;&gt;0,C163/C162,0)</f>
        <v/>
      </c>
      <c r="D165" s="26">
        <f>IF(D162&lt;&gt;0,D163/D162,0)</f>
        <v/>
      </c>
      <c r="E165" s="26">
        <f>IF(E162&lt;&gt;0,E163/E162,0)</f>
        <v/>
      </c>
      <c r="F165" s="26">
        <f>IF(F162&lt;&gt;0,F163/F162,0)</f>
        <v/>
      </c>
      <c r="I165" t="inlineStr">
        <is>
          <t>P</t>
        </is>
      </c>
    </row>
    <row r="166">
      <c r="A166" s="25" t="inlineStr">
        <is>
          <t>Dispute Rate %</t>
        </is>
      </c>
      <c r="B166" s="26">
        <f>IF(B162&lt;&gt;0,B164/B162,0)</f>
        <v/>
      </c>
      <c r="C166" s="26">
        <f>IF(C162&lt;&gt;0,C164/C162,0)</f>
        <v/>
      </c>
      <c r="D166" s="26">
        <f>IF(D162&lt;&gt;0,D164/D162,0)</f>
        <v/>
      </c>
      <c r="E166" s="26">
        <f>IF(E162&lt;&gt;0,E164/E162,0)</f>
        <v/>
      </c>
      <c r="F166" s="26">
        <f>IF(F162&lt;&gt;0,F164/F162,0)</f>
        <v/>
      </c>
      <c r="I166" t="inlineStr">
        <is>
          <t>P</t>
        </is>
      </c>
    </row>
    <row r="168">
      <c r="A168" s="15" t="inlineStr">
        <is>
          <t>15. Loyalty Program Metrics</t>
        </is>
      </c>
      <c r="B168" s="54" t="n"/>
      <c r="C168" s="54" t="n"/>
      <c r="D168" s="54" t="n"/>
      <c r="E168" s="54" t="n"/>
      <c r="H168" t="inlineStr">
        <is>
          <t>d2c_loyalty</t>
        </is>
      </c>
      <c r="I168" t="inlineStr">
        <is>
          <t>S</t>
        </is>
      </c>
    </row>
    <row r="169">
      <c r="A169" s="17" t="inlineStr">
        <is>
          <t>Loyalty Members</t>
        </is>
      </c>
      <c r="B169" s="23" t="n"/>
      <c r="C169" s="23" t="n"/>
      <c r="D169" s="23" t="n"/>
      <c r="E169" s="23" t="n"/>
      <c r="F169" s="23" t="n"/>
      <c r="I169" t="inlineStr">
        <is>
          <t>I</t>
        </is>
      </c>
    </row>
    <row r="170">
      <c r="A170" s="17" t="inlineStr">
        <is>
          <t>Active Members</t>
        </is>
      </c>
      <c r="B170" s="23" t="n"/>
      <c r="C170" s="23" t="n"/>
      <c r="D170" s="23" t="n"/>
      <c r="E170" s="23" t="n"/>
      <c r="F170" s="23" t="n"/>
      <c r="I170" t="inlineStr">
        <is>
          <t>I</t>
        </is>
      </c>
    </row>
    <row r="171">
      <c r="A171" s="17" t="inlineStr">
        <is>
          <t>Repeat Purchase Rate %</t>
        </is>
      </c>
      <c r="B171" s="27" t="n"/>
      <c r="C171" s="27" t="n"/>
      <c r="D171" s="27" t="n"/>
      <c r="E171" s="27" t="n"/>
      <c r="F171" s="27" t="n"/>
      <c r="I171" t="inlineStr">
        <is>
          <t>I</t>
        </is>
      </c>
    </row>
    <row r="172">
      <c r="A172" s="17" t="inlineStr">
        <is>
          <t>Points Redeemed Value</t>
        </is>
      </c>
      <c r="B172" s="18" t="n"/>
      <c r="C172" s="18" t="n"/>
      <c r="D172" s="18" t="n"/>
      <c r="E172" s="18" t="n"/>
      <c r="F172" s="18" t="n"/>
      <c r="I172" t="inlineStr">
        <is>
          <t>I</t>
        </is>
      </c>
    </row>
    <row r="174">
      <c r="A174" s="15" t="inlineStr">
        <is>
          <t>16. Inventory Turnover</t>
        </is>
      </c>
      <c r="B174" s="54" t="n"/>
      <c r="C174" s="54" t="n"/>
      <c r="D174" s="54" t="n"/>
      <c r="E174" s="54" t="n"/>
      <c r="H174" t="inlineStr">
        <is>
          <t>d2c_inventory_turnover</t>
        </is>
      </c>
      <c r="I174" t="inlineStr">
        <is>
          <t>S</t>
        </is>
      </c>
    </row>
    <row r="175">
      <c r="A175" s="17" t="inlineStr">
        <is>
          <t>COGS</t>
        </is>
      </c>
      <c r="B175" s="18" t="n"/>
      <c r="C175" s="18" t="n"/>
      <c r="D175" s="18" t="n"/>
      <c r="E175" s="18" t="n"/>
      <c r="F175" s="18" t="n"/>
      <c r="I175" t="inlineStr">
        <is>
          <t>I</t>
        </is>
      </c>
    </row>
    <row r="176">
      <c r="A176" s="17" t="inlineStr">
        <is>
          <t>Average Inventory</t>
        </is>
      </c>
      <c r="B176" s="18" t="n"/>
      <c r="C176" s="18" t="n"/>
      <c r="D176" s="18" t="n"/>
      <c r="E176" s="18" t="n"/>
      <c r="F176" s="18" t="n"/>
      <c r="I176" t="inlineStr">
        <is>
          <t>I</t>
        </is>
      </c>
    </row>
    <row r="177">
      <c r="A177" s="19" t="inlineStr">
        <is>
          <t>Inventory Turnover Ratio</t>
        </is>
      </c>
      <c r="B177" s="33">
        <f>IF(B176&lt;&gt;0,B175/B176,0)</f>
        <v/>
      </c>
      <c r="C177" s="33">
        <f>IF(C176&lt;&gt;0,C175/C176,0)</f>
        <v/>
      </c>
      <c r="D177" s="33">
        <f>IF(D176&lt;&gt;0,D175/D176,0)</f>
        <v/>
      </c>
      <c r="E177" s="33">
        <f>IF(E176&lt;&gt;0,E175/E176,0)</f>
        <v/>
      </c>
      <c r="F177" s="33">
        <f>IF(F176&lt;&gt;0,F175/F176,0)</f>
        <v/>
      </c>
      <c r="I177" t="inlineStr">
        <is>
          <t>T</t>
        </is>
      </c>
    </row>
    <row r="178">
      <c r="A178" s="28" t="inlineStr">
        <is>
          <t>Days Inventory Outstanding</t>
        </is>
      </c>
      <c r="B178" s="31">
        <f>IF(B175&lt;&gt;0,B176/B175*365,0)</f>
        <v/>
      </c>
      <c r="C178" s="31">
        <f>IF(C175&lt;&gt;0,C176/C175*365,0)</f>
        <v/>
      </c>
      <c r="D178" s="31">
        <f>IF(D175&lt;&gt;0,D176/D175*365,0)</f>
        <v/>
      </c>
      <c r="E178" s="31">
        <f>IF(E175&lt;&gt;0,E176/E175*365,0)</f>
        <v/>
      </c>
      <c r="F178" s="31">
        <f>IF(F175&lt;&gt;0,F176/F175*365,0)</f>
        <v/>
      </c>
      <c r="I178" t="inlineStr">
        <is>
          <t>F</t>
        </is>
      </c>
    </row>
    <row r="180">
      <c r="A180" s="15" t="inlineStr">
        <is>
          <t>17. Contribution Margin by Channel</t>
        </is>
      </c>
      <c r="B180" s="54" t="n"/>
      <c r="C180" s="54" t="n"/>
      <c r="D180" s="54" t="n"/>
      <c r="E180" s="54" t="n"/>
      <c r="H180" t="inlineStr">
        <is>
          <t>d2c_contribution_margin</t>
        </is>
      </c>
      <c r="I180" t="inlineStr">
        <is>
          <t>S</t>
        </is>
      </c>
    </row>
    <row r="181">
      <c r="A181" s="17" t="inlineStr">
        <is>
          <t>Website - Revenue</t>
        </is>
      </c>
      <c r="B181" s="18" t="n"/>
      <c r="C181" s="18" t="n"/>
      <c r="D181" s="18" t="n"/>
      <c r="E181" s="18" t="n"/>
      <c r="F181" s="18" t="n"/>
      <c r="I181" t="inlineStr">
        <is>
          <t>I</t>
        </is>
      </c>
    </row>
    <row r="182">
      <c r="A182" s="17" t="inlineStr">
        <is>
          <t>Website - Variable Cost</t>
        </is>
      </c>
      <c r="B182" s="18" t="n"/>
      <c r="C182" s="18" t="n"/>
      <c r="D182" s="18" t="n"/>
      <c r="E182" s="18" t="n"/>
      <c r="F182" s="18" t="n"/>
      <c r="I182" t="inlineStr">
        <is>
          <t>I</t>
        </is>
      </c>
    </row>
    <row r="183">
      <c r="A183" s="19" t="inlineStr">
        <is>
          <t>Website - Contribution Margin</t>
        </is>
      </c>
      <c r="B183" s="20">
        <f>B181-B182</f>
        <v/>
      </c>
      <c r="C183" s="20">
        <f>C181-C182</f>
        <v/>
      </c>
      <c r="D183" s="20">
        <f>D181-D182</f>
        <v/>
      </c>
      <c r="E183" s="20">
        <f>E181-E182</f>
        <v/>
      </c>
      <c r="F183" s="20">
        <f>F181-F182</f>
        <v/>
      </c>
      <c r="I183" t="inlineStr">
        <is>
          <t>T</t>
        </is>
      </c>
    </row>
    <row r="184">
      <c r="A184" s="17" t="inlineStr">
        <is>
          <t>Retail - Revenue</t>
        </is>
      </c>
      <c r="B184" s="18" t="n"/>
      <c r="C184" s="18" t="n"/>
      <c r="D184" s="18" t="n"/>
      <c r="E184" s="18" t="n"/>
      <c r="F184" s="18" t="n"/>
      <c r="I184" t="inlineStr">
        <is>
          <t>I</t>
        </is>
      </c>
    </row>
    <row r="185">
      <c r="A185" s="17" t="inlineStr">
        <is>
          <t>Retail - Variable Cost</t>
        </is>
      </c>
      <c r="B185" s="18" t="n"/>
      <c r="C185" s="18" t="n"/>
      <c r="D185" s="18" t="n"/>
      <c r="E185" s="18" t="n"/>
      <c r="F185" s="18" t="n"/>
      <c r="I185" t="inlineStr">
        <is>
          <t>I</t>
        </is>
      </c>
    </row>
    <row r="186">
      <c r="A186" s="19" t="inlineStr">
        <is>
          <t>Retail - Contribution Margin</t>
        </is>
      </c>
      <c r="B186" s="20">
        <f>B184-B185</f>
        <v/>
      </c>
      <c r="C186" s="20">
        <f>C184-C185</f>
        <v/>
      </c>
      <c r="D186" s="20">
        <f>D184-D185</f>
        <v/>
      </c>
      <c r="E186" s="20">
        <f>E184-E185</f>
        <v/>
      </c>
      <c r="F186" s="20">
        <f>F184-F185</f>
        <v/>
      </c>
      <c r="I186" t="inlineStr">
        <is>
          <t>T</t>
        </is>
      </c>
    </row>
    <row r="187">
      <c r="A187" s="17" t="inlineStr">
        <is>
          <t>Marketplace - Revenue</t>
        </is>
      </c>
      <c r="B187" s="18" t="n"/>
      <c r="C187" s="18" t="n"/>
      <c r="D187" s="18" t="n"/>
      <c r="E187" s="18" t="n"/>
      <c r="F187" s="18" t="n"/>
      <c r="I187" t="inlineStr">
        <is>
          <t>I</t>
        </is>
      </c>
    </row>
    <row r="188">
      <c r="A188" s="17" t="inlineStr">
        <is>
          <t>Marketplace - Variable Cost</t>
        </is>
      </c>
      <c r="B188" s="18" t="n"/>
      <c r="C188" s="18" t="n"/>
      <c r="D188" s="18" t="n"/>
      <c r="E188" s="18" t="n"/>
      <c r="F188" s="18" t="n"/>
      <c r="I188" t="inlineStr">
        <is>
          <t>I</t>
        </is>
      </c>
    </row>
    <row r="189">
      <c r="A189" s="19" t="inlineStr">
        <is>
          <t>Marketplace - Contribution Margin</t>
        </is>
      </c>
      <c r="B189" s="20">
        <f>B187-B188</f>
        <v/>
      </c>
      <c r="C189" s="20">
        <f>C187-C188</f>
        <v/>
      </c>
      <c r="D189" s="20">
        <f>D187-D188</f>
        <v/>
      </c>
      <c r="E189" s="20">
        <f>E187-E188</f>
        <v/>
      </c>
      <c r="F189" s="20">
        <f>F187-F188</f>
        <v/>
      </c>
      <c r="I189" t="inlineStr">
        <is>
          <t>T</t>
        </is>
      </c>
    </row>
    <row r="191">
      <c r="A191" s="15" t="inlineStr">
        <is>
          <t>18. LTV by Acquisition Channel</t>
        </is>
      </c>
      <c r="B191" s="54" t="n"/>
      <c r="C191" s="54" t="n"/>
      <c r="D191" s="54" t="n"/>
      <c r="E191" s="54" t="n"/>
      <c r="H191" t="inlineStr">
        <is>
          <t>d2c_ltv_channel</t>
        </is>
      </c>
      <c r="I191" t="inlineStr">
        <is>
          <t>S</t>
        </is>
      </c>
    </row>
    <row r="192">
      <c r="A192" s="17" t="inlineStr">
        <is>
          <t>Organic LTV</t>
        </is>
      </c>
      <c r="B192" s="18" t="n"/>
      <c r="C192" s="18" t="n"/>
      <c r="D192" s="18" t="n"/>
      <c r="E192" s="18" t="n"/>
      <c r="F192" s="18" t="n"/>
      <c r="I192" t="inlineStr">
        <is>
          <t>I</t>
        </is>
      </c>
    </row>
    <row r="193">
      <c r="A193" s="17" t="inlineStr">
        <is>
          <t>Paid Social LTV</t>
        </is>
      </c>
      <c r="B193" s="18" t="n"/>
      <c r="C193" s="18" t="n"/>
      <c r="D193" s="18" t="n"/>
      <c r="E193" s="18" t="n"/>
      <c r="F193" s="18" t="n"/>
      <c r="I193" t="inlineStr">
        <is>
          <t>I</t>
        </is>
      </c>
    </row>
    <row r="194">
      <c r="A194" s="17" t="inlineStr">
        <is>
          <t>Paid Search LTV</t>
        </is>
      </c>
      <c r="B194" s="18" t="n"/>
      <c r="C194" s="18" t="n"/>
      <c r="D194" s="18" t="n"/>
      <c r="E194" s="18" t="n"/>
      <c r="F194" s="18" t="n"/>
      <c r="I194" t="inlineStr">
        <is>
          <t>I</t>
        </is>
      </c>
    </row>
    <row r="195">
      <c r="A195" s="17" t="inlineStr">
        <is>
          <t>Referral LTV</t>
        </is>
      </c>
      <c r="B195" s="18" t="n"/>
      <c r="C195" s="18" t="n"/>
      <c r="D195" s="18" t="n"/>
      <c r="E195" s="18" t="n"/>
      <c r="F195" s="18" t="n"/>
      <c r="I195" t="inlineStr">
        <is>
          <t>I</t>
        </is>
      </c>
    </row>
    <row r="197">
      <c r="A197" s="15" t="inlineStr">
        <is>
          <t>19. WhatsApp &amp; Email Marketing</t>
        </is>
      </c>
      <c r="B197" s="54" t="n"/>
      <c r="C197" s="54" t="n"/>
      <c r="D197" s="54" t="n"/>
      <c r="E197" s="54" t="n"/>
      <c r="H197" t="inlineStr">
        <is>
          <t>d2c_email_marketing</t>
        </is>
      </c>
      <c r="I197" t="inlineStr">
        <is>
          <t>S</t>
        </is>
      </c>
    </row>
    <row r="198">
      <c r="A198" s="17" t="inlineStr">
        <is>
          <t>Email Campaigns Sent</t>
        </is>
      </c>
      <c r="B198" s="23" t="n"/>
      <c r="C198" s="23" t="n"/>
      <c r="D198" s="23" t="n"/>
      <c r="E198" s="23" t="n"/>
      <c r="F198" s="23" t="n"/>
      <c r="I198" t="inlineStr">
        <is>
          <t>I</t>
        </is>
      </c>
    </row>
    <row r="199">
      <c r="A199" s="17" t="inlineStr">
        <is>
          <t>Email Open Rate %</t>
        </is>
      </c>
      <c r="B199" s="27" t="n"/>
      <c r="C199" s="27" t="n"/>
      <c r="D199" s="27" t="n"/>
      <c r="E199" s="27" t="n"/>
      <c r="F199" s="27" t="n"/>
      <c r="I199" t="inlineStr">
        <is>
          <t>I</t>
        </is>
      </c>
    </row>
    <row r="200">
      <c r="A200" s="17" t="inlineStr">
        <is>
          <t>Email Click Rate %</t>
        </is>
      </c>
      <c r="B200" s="27" t="n"/>
      <c r="C200" s="27" t="n"/>
      <c r="D200" s="27" t="n"/>
      <c r="E200" s="27" t="n"/>
      <c r="F200" s="27" t="n"/>
      <c r="I200" t="inlineStr">
        <is>
          <t>I</t>
        </is>
      </c>
    </row>
    <row r="201">
      <c r="A201" s="17" t="inlineStr">
        <is>
          <t>Email Revenue</t>
        </is>
      </c>
      <c r="B201" s="18" t="n"/>
      <c r="C201" s="18" t="n"/>
      <c r="D201" s="18" t="n"/>
      <c r="E201" s="18" t="n"/>
      <c r="F201" s="18" t="n"/>
      <c r="I201" t="inlineStr">
        <is>
          <t>I</t>
        </is>
      </c>
    </row>
    <row r="202">
      <c r="A202" s="17" t="inlineStr">
        <is>
          <t>WhatsApp Messages Sent</t>
        </is>
      </c>
      <c r="B202" s="23" t="n"/>
      <c r="C202" s="23" t="n"/>
      <c r="D202" s="23" t="n"/>
      <c r="E202" s="23" t="n"/>
      <c r="F202" s="23" t="n"/>
      <c r="I202" t="inlineStr">
        <is>
          <t>I</t>
        </is>
      </c>
    </row>
    <row r="203">
      <c r="A203" s="17" t="inlineStr">
        <is>
          <t>WhatsApp Revenue</t>
        </is>
      </c>
      <c r="B203" s="18" t="n"/>
      <c r="C203" s="18" t="n"/>
      <c r="D203" s="18" t="n"/>
      <c r="E203" s="18" t="n"/>
      <c r="F203" s="18" t="n"/>
      <c r="I203" t="inlineStr">
        <is>
          <t>I</t>
        </is>
      </c>
    </row>
    <row r="205">
      <c r="A205" s="15" t="inlineStr">
        <is>
          <t>20. Influencer &amp; Affiliate Revenue</t>
        </is>
      </c>
      <c r="B205" s="54" t="n"/>
      <c r="C205" s="54" t="n"/>
      <c r="D205" s="54" t="n"/>
      <c r="E205" s="54" t="n"/>
      <c r="H205" t="inlineStr">
        <is>
          <t>d2c_influencer</t>
        </is>
      </c>
      <c r="I205" t="inlineStr">
        <is>
          <t>S</t>
        </is>
      </c>
    </row>
    <row r="206">
      <c r="A206" s="17" t="inlineStr">
        <is>
          <t>Influencer Spend</t>
        </is>
      </c>
      <c r="B206" s="18" t="n"/>
      <c r="C206" s="18" t="n"/>
      <c r="D206" s="18" t="n"/>
      <c r="E206" s="18" t="n"/>
      <c r="F206" s="18" t="n"/>
      <c r="I206" t="inlineStr">
        <is>
          <t>I</t>
        </is>
      </c>
    </row>
    <row r="207">
      <c r="A207" s="17" t="inlineStr">
        <is>
          <t>Influencer Revenue</t>
        </is>
      </c>
      <c r="B207" s="18" t="n"/>
      <c r="C207" s="18" t="n"/>
      <c r="D207" s="18" t="n"/>
      <c r="E207" s="18" t="n"/>
      <c r="F207" s="18" t="n"/>
      <c r="I207" t="inlineStr">
        <is>
          <t>I</t>
        </is>
      </c>
    </row>
    <row r="208">
      <c r="A208" s="17" t="inlineStr">
        <is>
          <t>Affiliate Spend</t>
        </is>
      </c>
      <c r="B208" s="18" t="n"/>
      <c r="C208" s="18" t="n"/>
      <c r="D208" s="18" t="n"/>
      <c r="E208" s="18" t="n"/>
      <c r="F208" s="18" t="n"/>
      <c r="I208" t="inlineStr">
        <is>
          <t>I</t>
        </is>
      </c>
    </row>
    <row r="209">
      <c r="A209" s="17" t="inlineStr">
        <is>
          <t>Affiliate Revenue</t>
        </is>
      </c>
      <c r="B209" s="18" t="n"/>
      <c r="C209" s="18" t="n"/>
      <c r="D209" s="18" t="n"/>
      <c r="E209" s="18" t="n"/>
      <c r="F209" s="18" t="n"/>
      <c r="I209" t="inlineStr">
        <is>
          <t>I</t>
        </is>
      </c>
    </row>
    <row r="210">
      <c r="A210" s="28" t="inlineStr">
        <is>
          <t>Influencer ROAS</t>
        </is>
      </c>
      <c r="B210" s="30">
        <f>IF(B206&lt;&gt;0,B207/B206,0)</f>
        <v/>
      </c>
      <c r="C210" s="30">
        <f>IF(C206&lt;&gt;0,C207/C206,0)</f>
        <v/>
      </c>
      <c r="D210" s="30">
        <f>IF(D206&lt;&gt;0,D207/D206,0)</f>
        <v/>
      </c>
      <c r="E210" s="30">
        <f>IF(E206&lt;&gt;0,E207/E206,0)</f>
        <v/>
      </c>
      <c r="F210" s="30">
        <f>IF(F206&lt;&gt;0,F207/F206,0)</f>
        <v/>
      </c>
      <c r="I210" t="inlineStr">
        <is>
          <t>F</t>
        </is>
      </c>
    </row>
    <row r="211">
      <c r="A211" s="28" t="inlineStr">
        <is>
          <t>Affiliate ROAS</t>
        </is>
      </c>
      <c r="B211" s="30">
        <f>IF(B208&lt;&gt;0,B209/B208,0)</f>
        <v/>
      </c>
      <c r="C211" s="30">
        <f>IF(C208&lt;&gt;0,C209/C208,0)</f>
        <v/>
      </c>
      <c r="D211" s="30">
        <f>IF(D208&lt;&gt;0,D209/D208,0)</f>
        <v/>
      </c>
      <c r="E211" s="30">
        <f>IF(E208&lt;&gt;0,E209/E208,0)</f>
        <v/>
      </c>
      <c r="F211" s="30">
        <f>IF(F208&lt;&gt;0,F209/F208,0)</f>
        <v/>
      </c>
      <c r="I211" t="inlineStr">
        <is>
          <t>F</t>
        </is>
      </c>
    </row>
  </sheetData>
  <mergeCells count="22">
    <mergeCell ref="A48:E48"/>
    <mergeCell ref="A191:E191"/>
    <mergeCell ref="A107:E107"/>
    <mergeCell ref="A36:E36"/>
    <mergeCell ref="A168:E168"/>
    <mergeCell ref="A197:E197"/>
    <mergeCell ref="A70:E70"/>
    <mergeCell ref="A2:F2"/>
    <mergeCell ref="A205:E205"/>
    <mergeCell ref="A174:E174"/>
    <mergeCell ref="A89:E89"/>
    <mergeCell ref="A56:E56"/>
    <mergeCell ref="A120:E120"/>
    <mergeCell ref="A136:E136"/>
    <mergeCell ref="A154:E154"/>
    <mergeCell ref="A23:E23"/>
    <mergeCell ref="A4:E4"/>
    <mergeCell ref="A180:E180"/>
    <mergeCell ref="A1:F1"/>
    <mergeCell ref="A161:E161"/>
    <mergeCell ref="A63:E63"/>
    <mergeCell ref="A143:E143"/>
  </mergeCells>
  <pageMargins left="0.75" right="0.75" top="1" bottom="1" header="0.5" footer="0.5"/>
</worksheet>
</file>

<file path=xl/worksheets/sheet6.xml><?xml version="1.0" encoding="utf-8"?>
<worksheet xmlns="http://schemas.openxmlformats.org/spreadsheetml/2006/main">
  <sheetPr>
    <tabColor rgb="006B6B6B"/>
    <outlinePr summaryBelow="1" summaryRight="1"/>
    <pageSetUpPr/>
  </sheetPr>
  <dimension ref="A1:I160"/>
  <sheetViews>
    <sheetView showGridLines="0" workbookViewId="0">
      <pane xSplit="1" ySplit="3" topLeftCell="B4" activePane="bottomRight" state="frozen"/>
      <selection pane="topRight"/>
      <selection pane="bottomLeft"/>
      <selection pane="bottomRight" activeCell="A1" sqref="A1"/>
      <selection pane="bottomLeft" activeCell="A1" sqref="A1"/>
      <selection pane="bottomRight" activeCell="A1" sqref="A1"/>
    </sheetView>
  </sheetViews>
  <sheetFormatPr baseColWidth="8" defaultRowHeight="15"/>
  <cols>
    <col width="42" customWidth="1" min="1" max="1"/>
    <col width="16" customWidth="1" min="2" max="2"/>
    <col width="16" customWidth="1" min="3" max="3"/>
    <col width="16" customWidth="1" min="4" max="4"/>
    <col width="16" customWidth="1" min="5" max="5"/>
    <col width="16" customWidth="1" min="6" max="6"/>
    <col width="3" customWidth="1" min="7" max="7"/>
    <col hidden="1" width="0.5" customWidth="1" min="8" max="8"/>
    <col hidden="1" width="0.5" customWidth="1" min="9" max="9"/>
  </cols>
  <sheetData>
    <row r="1">
      <c r="A1" s="1" t="inlineStr">
        <is>
          <t>THE VC CORNER - Healthcare Projections</t>
        </is>
      </c>
    </row>
    <row r="2">
      <c r="A2" s="3" t="inlineStr">
        <is>
          <t>Fill only sections marked "Yes" on the Checklist sheet. Blue cells = your inputs. Black cells = formulas (auto-calculated).  |  Color guide: Blue text = your input  •  Gray fill = auto-calculated  •  Dark bar = section header</t>
        </is>
      </c>
    </row>
    <row r="3">
      <c r="A3" s="6" t="inlineStr"/>
      <c r="B3" s="6" t="inlineStr">
        <is>
          <t>Year 1</t>
        </is>
      </c>
      <c r="C3" s="6" t="inlineStr">
        <is>
          <t>Year 2</t>
        </is>
      </c>
      <c r="D3" s="6" t="inlineStr">
        <is>
          <t>Year 3</t>
        </is>
      </c>
      <c r="E3" s="6" t="inlineStr">
        <is>
          <t>Year 4</t>
        </is>
      </c>
      <c r="F3" s="6" t="inlineStr">
        <is>
          <t>Year 5</t>
        </is>
      </c>
    </row>
    <row r="4">
      <c r="A4" s="15" t="inlineStr">
        <is>
          <t>1. Bed Occupancy &amp; Utilization</t>
        </is>
      </c>
      <c r="B4" s="54" t="n"/>
      <c r="C4" s="54" t="n"/>
      <c r="D4" s="54" t="n"/>
      <c r="E4" s="54" t="n"/>
      <c r="H4" t="inlineStr">
        <is>
          <t>hc_bed_occupancy</t>
        </is>
      </c>
      <c r="I4" t="inlineStr">
        <is>
          <t>S</t>
        </is>
      </c>
    </row>
    <row r="5">
      <c r="A5" s="17" t="inlineStr">
        <is>
          <t>Total Beds Available</t>
        </is>
      </c>
      <c r="B5" s="23" t="n"/>
      <c r="C5" s="23" t="n"/>
      <c r="D5" s="23" t="n"/>
      <c r="E5" s="23" t="n"/>
      <c r="F5" s="23" t="n"/>
      <c r="I5" t="inlineStr">
        <is>
          <t>I</t>
        </is>
      </c>
    </row>
    <row r="6">
      <c r="A6" s="17" t="inlineStr">
        <is>
          <t>Occupied Bed Days</t>
        </is>
      </c>
      <c r="B6" s="23" t="n"/>
      <c r="C6" s="23" t="n"/>
      <c r="D6" s="23" t="n"/>
      <c r="E6" s="23" t="n"/>
      <c r="F6" s="23" t="n"/>
      <c r="I6" t="inlineStr">
        <is>
          <t>I</t>
        </is>
      </c>
    </row>
    <row r="7">
      <c r="A7" s="17" t="inlineStr">
        <is>
          <t>Total Available Bed Days</t>
        </is>
      </c>
      <c r="B7" s="23" t="n"/>
      <c r="C7" s="23" t="n"/>
      <c r="D7" s="23" t="n"/>
      <c r="E7" s="23" t="n"/>
      <c r="F7" s="23" t="n"/>
      <c r="I7" t="inlineStr">
        <is>
          <t>I</t>
        </is>
      </c>
    </row>
    <row r="8">
      <c r="A8" s="25" t="inlineStr">
        <is>
          <t>Occupancy Rate %</t>
        </is>
      </c>
      <c r="B8" s="26">
        <f>IF(B7&lt;&gt;0,B6/B7,0)</f>
        <v/>
      </c>
      <c r="C8" s="26">
        <f>IF(C7&lt;&gt;0,C6/C7,0)</f>
        <v/>
      </c>
      <c r="D8" s="26">
        <f>IF(D7&lt;&gt;0,D6/D7,0)</f>
        <v/>
      </c>
      <c r="E8" s="26">
        <f>IF(E7&lt;&gt;0,E6/E7,0)</f>
        <v/>
      </c>
      <c r="F8" s="26">
        <f>IF(F7&lt;&gt;0,F6/F7,0)</f>
        <v/>
      </c>
      <c r="I8" t="inlineStr">
        <is>
          <t>P</t>
        </is>
      </c>
    </row>
    <row r="9">
      <c r="A9" s="17" t="inlineStr">
        <is>
          <t>ALOS (Avg Length of Stay, days)</t>
        </is>
      </c>
      <c r="B9" s="41" t="n"/>
      <c r="C9" s="41" t="n"/>
      <c r="D9" s="41" t="n"/>
      <c r="E9" s="41" t="n"/>
      <c r="F9" s="41" t="n"/>
      <c r="I9" t="inlineStr">
        <is>
          <t>I</t>
        </is>
      </c>
    </row>
    <row r="10">
      <c r="A10" s="19" t="inlineStr">
        <is>
          <t>Total Discharges</t>
        </is>
      </c>
      <c r="B10" s="24">
        <f>IF(B9&lt;&gt;0,B6/B9,0)</f>
        <v/>
      </c>
      <c r="C10" s="24">
        <f>IF(C9&lt;&gt;0,C6/C9,0)</f>
        <v/>
      </c>
      <c r="D10" s="24">
        <f>IF(D9&lt;&gt;0,D6/D9,0)</f>
        <v/>
      </c>
      <c r="E10" s="24">
        <f>IF(E9&lt;&gt;0,E6/E9,0)</f>
        <v/>
      </c>
      <c r="F10" s="24">
        <f>IF(F9&lt;&gt;0,F6/F9,0)</f>
        <v/>
      </c>
      <c r="I10" t="inlineStr">
        <is>
          <t>T</t>
        </is>
      </c>
    </row>
    <row r="12">
      <c r="A12" s="15" t="inlineStr">
        <is>
          <t>2. ARPOB &amp; Revenue per Bed</t>
        </is>
      </c>
      <c r="B12" s="54" t="n"/>
      <c r="C12" s="54" t="n"/>
      <c r="D12" s="54" t="n"/>
      <c r="E12" s="54" t="n"/>
      <c r="H12" t="inlineStr">
        <is>
          <t>hc_arpob</t>
        </is>
      </c>
      <c r="I12" t="inlineStr">
        <is>
          <t>S</t>
        </is>
      </c>
    </row>
    <row r="13">
      <c r="A13" s="17" t="inlineStr">
        <is>
          <t>Inpatient Revenue</t>
        </is>
      </c>
      <c r="B13" s="18" t="n"/>
      <c r="C13" s="18" t="n"/>
      <c r="D13" s="18" t="n"/>
      <c r="E13" s="18" t="n"/>
      <c r="F13" s="18" t="n"/>
      <c r="I13" t="inlineStr">
        <is>
          <t>I</t>
        </is>
      </c>
    </row>
    <row r="14">
      <c r="A14" s="19" t="inlineStr">
        <is>
          <t>ARPOB (Avg Rev per Occupied Bed)</t>
        </is>
      </c>
      <c r="B14" s="20">
        <f>IF(B6&lt;&gt;0,B13/B6,0)</f>
        <v/>
      </c>
      <c r="C14" s="20">
        <f>IF(C6&lt;&gt;0,C13/C6,0)</f>
        <v/>
      </c>
      <c r="D14" s="20">
        <f>IF(D6&lt;&gt;0,D13/D6,0)</f>
        <v/>
      </c>
      <c r="E14" s="20">
        <f>IF(E6&lt;&gt;0,E13/E6,0)</f>
        <v/>
      </c>
      <c r="F14" s="20">
        <f>IF(F6&lt;&gt;0,F13/F6,0)</f>
        <v/>
      </c>
      <c r="I14" t="inlineStr">
        <is>
          <t>T</t>
        </is>
      </c>
    </row>
    <row r="15">
      <c r="A15" s="28" t="inlineStr">
        <is>
          <t>Revenue per Available Bed</t>
        </is>
      </c>
      <c r="B15" s="29">
        <f>IF(B5&lt;&gt;0,B13/B5,0)</f>
        <v/>
      </c>
      <c r="C15" s="29">
        <f>IF(C5&lt;&gt;0,C13/C5,0)</f>
        <v/>
      </c>
      <c r="D15" s="29">
        <f>IF(D5&lt;&gt;0,D13/D5,0)</f>
        <v/>
      </c>
      <c r="E15" s="29">
        <f>IF(E5&lt;&gt;0,E13/E5,0)</f>
        <v/>
      </c>
      <c r="F15" s="29">
        <f>IF(F5&lt;&gt;0,F13/F5,0)</f>
        <v/>
      </c>
      <c r="I15" t="inlineStr">
        <is>
          <t>F</t>
        </is>
      </c>
    </row>
    <row r="17">
      <c r="A17" s="15" t="inlineStr">
        <is>
          <t>3. Department Revenue</t>
        </is>
      </c>
      <c r="B17" s="54" t="n"/>
      <c r="C17" s="54" t="n"/>
      <c r="D17" s="54" t="n"/>
      <c r="E17" s="54" t="n"/>
      <c r="H17" t="inlineStr">
        <is>
          <t>hc_dept_revenue</t>
        </is>
      </c>
      <c r="I17" t="inlineStr">
        <is>
          <t>S</t>
        </is>
      </c>
    </row>
    <row r="18">
      <c r="A18" s="17" t="inlineStr">
        <is>
          <t>IPD Revenue</t>
        </is>
      </c>
      <c r="B18" s="18" t="n"/>
      <c r="C18" s="18" t="n"/>
      <c r="D18" s="18" t="n"/>
      <c r="E18" s="18" t="n"/>
      <c r="F18" s="18" t="n"/>
      <c r="I18" t="inlineStr">
        <is>
          <t>I</t>
        </is>
      </c>
    </row>
    <row r="19">
      <c r="A19" s="17" t="inlineStr">
        <is>
          <t>OPD Revenue</t>
        </is>
      </c>
      <c r="B19" s="18" t="n"/>
      <c r="C19" s="18" t="n"/>
      <c r="D19" s="18" t="n"/>
      <c r="E19" s="18" t="n"/>
      <c r="F19" s="18" t="n"/>
      <c r="I19" t="inlineStr">
        <is>
          <t>I</t>
        </is>
      </c>
    </row>
    <row r="20">
      <c r="A20" s="17" t="inlineStr">
        <is>
          <t>Pharmacy Revenue</t>
        </is>
      </c>
      <c r="B20" s="18" t="n"/>
      <c r="C20" s="18" t="n"/>
      <c r="D20" s="18" t="n"/>
      <c r="E20" s="18" t="n"/>
      <c r="F20" s="18" t="n"/>
      <c r="I20" t="inlineStr">
        <is>
          <t>I</t>
        </is>
      </c>
    </row>
    <row r="21">
      <c r="A21" s="17" t="inlineStr">
        <is>
          <t>Diagnostics Revenue</t>
        </is>
      </c>
      <c r="B21" s="18" t="n"/>
      <c r="C21" s="18" t="n"/>
      <c r="D21" s="18" t="n"/>
      <c r="E21" s="18" t="n"/>
      <c r="F21" s="18" t="n"/>
      <c r="I21" t="inlineStr">
        <is>
          <t>I</t>
        </is>
      </c>
    </row>
    <row r="22">
      <c r="A22" s="17" t="inlineStr">
        <is>
          <t>Surgical Revenue</t>
        </is>
      </c>
      <c r="B22" s="18" t="n"/>
      <c r="C22" s="18" t="n"/>
      <c r="D22" s="18" t="n"/>
      <c r="E22" s="18" t="n"/>
      <c r="F22" s="18" t="n"/>
      <c r="I22" t="inlineStr">
        <is>
          <t>I</t>
        </is>
      </c>
    </row>
    <row r="23">
      <c r="A23" s="17" t="inlineStr">
        <is>
          <t>Emergency Revenue</t>
        </is>
      </c>
      <c r="B23" s="18" t="n"/>
      <c r="C23" s="18" t="n"/>
      <c r="D23" s="18" t="n"/>
      <c r="E23" s="18" t="n"/>
      <c r="F23" s="18" t="n"/>
      <c r="I23" t="inlineStr">
        <is>
          <t>I</t>
        </is>
      </c>
    </row>
    <row r="24">
      <c r="A24" s="21" t="inlineStr">
        <is>
          <t>Total Revenue</t>
        </is>
      </c>
      <c r="B24" s="35">
        <f>B18+B19+B20+B21+B22+B23</f>
        <v/>
      </c>
      <c r="C24" s="35">
        <f>C18+C19+C20+C21+C22+C23</f>
        <v/>
      </c>
      <c r="D24" s="35">
        <f>D18+D19+D20+D21+D22+D23</f>
        <v/>
      </c>
      <c r="E24" s="35">
        <f>E18+E19+E20+E21+E22+E23</f>
        <v/>
      </c>
      <c r="F24" s="35">
        <f>F18+F19+F20+F21+F22+F23</f>
        <v/>
      </c>
      <c r="I24" t="inlineStr">
        <is>
          <t>T</t>
        </is>
      </c>
    </row>
    <row r="26">
      <c r="A26" s="15" t="inlineStr">
        <is>
          <t>4. Payer Mix</t>
        </is>
      </c>
      <c r="B26" s="54" t="n"/>
      <c r="C26" s="54" t="n"/>
      <c r="D26" s="54" t="n"/>
      <c r="E26" s="54" t="n"/>
      <c r="H26" t="inlineStr">
        <is>
          <t>hc_payer_mix</t>
        </is>
      </c>
      <c r="I26" t="inlineStr">
        <is>
          <t>S</t>
        </is>
      </c>
    </row>
    <row r="27">
      <c r="A27" s="17" t="inlineStr">
        <is>
          <t>Insurance Revenue</t>
        </is>
      </c>
      <c r="B27" s="18" t="n"/>
      <c r="C27" s="18" t="n"/>
      <c r="D27" s="18" t="n"/>
      <c r="E27" s="18" t="n"/>
      <c r="F27" s="18" t="n"/>
      <c r="I27" t="inlineStr">
        <is>
          <t>I</t>
        </is>
      </c>
    </row>
    <row r="28">
      <c r="A28" s="17" t="inlineStr">
        <is>
          <t>Cash/Self-Pay Revenue</t>
        </is>
      </c>
      <c r="B28" s="18" t="n"/>
      <c r="C28" s="18" t="n"/>
      <c r="D28" s="18" t="n"/>
      <c r="E28" s="18" t="n"/>
      <c r="F28" s="18" t="n"/>
      <c r="I28" t="inlineStr">
        <is>
          <t>I</t>
        </is>
      </c>
    </row>
    <row r="29">
      <c r="A29" s="17" t="inlineStr">
        <is>
          <t>Government Revenue</t>
        </is>
      </c>
      <c r="B29" s="18" t="n"/>
      <c r="C29" s="18" t="n"/>
      <c r="D29" s="18" t="n"/>
      <c r="E29" s="18" t="n"/>
      <c r="F29" s="18" t="n"/>
      <c r="I29" t="inlineStr">
        <is>
          <t>I</t>
        </is>
      </c>
    </row>
    <row r="30">
      <c r="A30" s="17" t="inlineStr">
        <is>
          <t>Corporate/TPA Revenue</t>
        </is>
      </c>
      <c r="B30" s="18" t="n"/>
      <c r="C30" s="18" t="n"/>
      <c r="D30" s="18" t="n"/>
      <c r="E30" s="18" t="n"/>
      <c r="F30" s="18" t="n"/>
      <c r="I30" t="inlineStr">
        <is>
          <t>I</t>
        </is>
      </c>
    </row>
    <row r="31">
      <c r="A31" s="19" t="inlineStr">
        <is>
          <t>Total Revenue</t>
        </is>
      </c>
      <c r="B31" s="20">
        <f>B27+B28+B29+B30</f>
        <v/>
      </c>
      <c r="C31" s="20">
        <f>C27+C28+C29+C30</f>
        <v/>
      </c>
      <c r="D31" s="20">
        <f>D27+D28+D29+D30</f>
        <v/>
      </c>
      <c r="E31" s="20">
        <f>E27+E28+E29+E30</f>
        <v/>
      </c>
      <c r="F31" s="20">
        <f>F27+F28+F29+F30</f>
        <v/>
      </c>
      <c r="I31" t="inlineStr">
        <is>
          <t>T</t>
        </is>
      </c>
    </row>
    <row r="32">
      <c r="A32" s="43" t="inlineStr">
        <is>
          <t xml:space="preserve">  Insurance %</t>
        </is>
      </c>
      <c r="B32" s="26">
        <f>IF(B31&lt;&gt;0,B27/B31,0)</f>
        <v/>
      </c>
      <c r="C32" s="26">
        <f>IF(C31&lt;&gt;0,C27/C31,0)</f>
        <v/>
      </c>
      <c r="D32" s="26">
        <f>IF(D31&lt;&gt;0,D27/D31,0)</f>
        <v/>
      </c>
      <c r="E32" s="26">
        <f>IF(E31&lt;&gt;0,E27/E31,0)</f>
        <v/>
      </c>
      <c r="F32" s="26">
        <f>IF(F31&lt;&gt;0,F27/F31,0)</f>
        <v/>
      </c>
      <c r="I32" t="inlineStr">
        <is>
          <t>P</t>
        </is>
      </c>
    </row>
    <row r="33">
      <c r="A33" s="43" t="inlineStr">
        <is>
          <t xml:space="preserve">  Cash/Self-Pay %</t>
        </is>
      </c>
      <c r="B33" s="26">
        <f>IF(B31&lt;&gt;0,B28/B31,0)</f>
        <v/>
      </c>
      <c r="C33" s="26">
        <f>IF(C31&lt;&gt;0,C28/C31,0)</f>
        <v/>
      </c>
      <c r="D33" s="26">
        <f>IF(D31&lt;&gt;0,D28/D31,0)</f>
        <v/>
      </c>
      <c r="E33" s="26">
        <f>IF(E31&lt;&gt;0,E28/E31,0)</f>
        <v/>
      </c>
      <c r="F33" s="26">
        <f>IF(F31&lt;&gt;0,F28/F31,0)</f>
        <v/>
      </c>
      <c r="I33" t="inlineStr">
        <is>
          <t>P</t>
        </is>
      </c>
    </row>
    <row r="34">
      <c r="A34" s="43" t="inlineStr">
        <is>
          <t xml:space="preserve">  Government %</t>
        </is>
      </c>
      <c r="B34" s="26">
        <f>IF(B31&lt;&gt;0,B29/B31,0)</f>
        <v/>
      </c>
      <c r="C34" s="26">
        <f>IF(C31&lt;&gt;0,C29/C31,0)</f>
        <v/>
      </c>
      <c r="D34" s="26">
        <f>IF(D31&lt;&gt;0,D29/D31,0)</f>
        <v/>
      </c>
      <c r="E34" s="26">
        <f>IF(E31&lt;&gt;0,E29/E31,0)</f>
        <v/>
      </c>
      <c r="F34" s="26">
        <f>IF(F31&lt;&gt;0,F29/F31,0)</f>
        <v/>
      </c>
      <c r="I34" t="inlineStr">
        <is>
          <t>P</t>
        </is>
      </c>
    </row>
    <row r="35">
      <c r="A35" s="43" t="inlineStr">
        <is>
          <t xml:space="preserve">  Corporate/TPA %</t>
        </is>
      </c>
      <c r="B35" s="26">
        <f>IF(B31&lt;&gt;0,B30/B31,0)</f>
        <v/>
      </c>
      <c r="C35" s="26">
        <f>IF(C31&lt;&gt;0,C30/C31,0)</f>
        <v/>
      </c>
      <c r="D35" s="26">
        <f>IF(D31&lt;&gt;0,D30/D31,0)</f>
        <v/>
      </c>
      <c r="E35" s="26">
        <f>IF(E31&lt;&gt;0,E30/E31,0)</f>
        <v/>
      </c>
      <c r="F35" s="26">
        <f>IF(F31&lt;&gt;0,F30/F31,0)</f>
        <v/>
      </c>
      <c r="I35" t="inlineStr">
        <is>
          <t>P</t>
        </is>
      </c>
    </row>
    <row r="37">
      <c r="A37" s="15" t="inlineStr">
        <is>
          <t>5. OPD &amp; IPD Volumes</t>
        </is>
      </c>
      <c r="B37" s="54" t="n"/>
      <c r="C37" s="54" t="n"/>
      <c r="D37" s="54" t="n"/>
      <c r="E37" s="54" t="n"/>
      <c r="H37" t="inlineStr">
        <is>
          <t>hc_opd_ipd</t>
        </is>
      </c>
      <c r="I37" t="inlineStr">
        <is>
          <t>S</t>
        </is>
      </c>
    </row>
    <row r="38">
      <c r="A38" s="17" t="inlineStr">
        <is>
          <t>Daily OPD Patients</t>
        </is>
      </c>
      <c r="B38" s="23" t="n"/>
      <c r="C38" s="23" t="n"/>
      <c r="D38" s="23" t="n"/>
      <c r="E38" s="23" t="n"/>
      <c r="F38" s="23" t="n"/>
      <c r="I38" t="inlineStr">
        <is>
          <t>I</t>
        </is>
      </c>
    </row>
    <row r="39">
      <c r="A39" s="17" t="inlineStr">
        <is>
          <t>Operating Days per Year</t>
        </is>
      </c>
      <c r="B39" s="23" t="n"/>
      <c r="C39" s="23" t="n"/>
      <c r="D39" s="23" t="n"/>
      <c r="E39" s="23" t="n"/>
      <c r="F39" s="23" t="n"/>
      <c r="I39" t="inlineStr">
        <is>
          <t>I</t>
        </is>
      </c>
    </row>
    <row r="40">
      <c r="A40" s="19" t="inlineStr">
        <is>
          <t>Annual OPD Visits</t>
        </is>
      </c>
      <c r="B40" s="24">
        <f>B38*B39</f>
        <v/>
      </c>
      <c r="C40" s="24">
        <f>C38*C39</f>
        <v/>
      </c>
      <c r="D40" s="24">
        <f>D38*D39</f>
        <v/>
      </c>
      <c r="E40" s="24">
        <f>E38*E39</f>
        <v/>
      </c>
      <c r="F40" s="24">
        <f>F38*F39</f>
        <v/>
      </c>
      <c r="I40" t="inlineStr">
        <is>
          <t>T</t>
        </is>
      </c>
    </row>
    <row r="41">
      <c r="A41" s="17" t="inlineStr">
        <is>
          <t>IPD Admissions</t>
        </is>
      </c>
      <c r="B41" s="23" t="n"/>
      <c r="C41" s="23" t="n"/>
      <c r="D41" s="23" t="n"/>
      <c r="E41" s="23" t="n"/>
      <c r="F41" s="23" t="n"/>
      <c r="I41" t="inlineStr">
        <is>
          <t>I</t>
        </is>
      </c>
    </row>
    <row r="42">
      <c r="A42" s="25" t="inlineStr">
        <is>
          <t>OPD → IPD Conversion %</t>
        </is>
      </c>
      <c r="B42" s="26">
        <f>IF(B40&lt;&gt;0,B41/B40,0)</f>
        <v/>
      </c>
      <c r="C42" s="26">
        <f>IF(C40&lt;&gt;0,C41/C40,0)</f>
        <v/>
      </c>
      <c r="D42" s="26">
        <f>IF(D40&lt;&gt;0,D41/D40,0)</f>
        <v/>
      </c>
      <c r="E42" s="26">
        <f>IF(E40&lt;&gt;0,E41/E40,0)</f>
        <v/>
      </c>
      <c r="F42" s="26">
        <f>IF(F40&lt;&gt;0,F41/F40,0)</f>
        <v/>
      </c>
      <c r="I42" t="inlineStr">
        <is>
          <t>P</t>
        </is>
      </c>
    </row>
    <row r="44">
      <c r="A44" s="15" t="inlineStr">
        <is>
          <t>6. Cost per Bed Day</t>
        </is>
      </c>
      <c r="B44" s="54" t="n"/>
      <c r="C44" s="54" t="n"/>
      <c r="D44" s="54" t="n"/>
      <c r="E44" s="54" t="n"/>
      <c r="H44" t="inlineStr">
        <is>
          <t>hc_cost_per_bed</t>
        </is>
      </c>
      <c r="I44" t="inlineStr">
        <is>
          <t>S</t>
        </is>
      </c>
    </row>
    <row r="45">
      <c r="A45" s="17" t="inlineStr">
        <is>
          <t>Medical Supplies Cost</t>
        </is>
      </c>
      <c r="B45" s="18" t="n"/>
      <c r="C45" s="18" t="n"/>
      <c r="D45" s="18" t="n"/>
      <c r="E45" s="18" t="n"/>
      <c r="F45" s="18" t="n"/>
      <c r="I45" t="inlineStr">
        <is>
          <t>I</t>
        </is>
      </c>
    </row>
    <row r="46">
      <c r="A46" s="17" t="inlineStr">
        <is>
          <t>Staff Cost (allocated to beds)</t>
        </is>
      </c>
      <c r="B46" s="18" t="n"/>
      <c r="C46" s="18" t="n"/>
      <c r="D46" s="18" t="n"/>
      <c r="E46" s="18" t="n"/>
      <c r="F46" s="18" t="n"/>
      <c r="I46" t="inlineStr">
        <is>
          <t>I</t>
        </is>
      </c>
    </row>
    <row r="47">
      <c r="A47" s="17" t="inlineStr">
        <is>
          <t>Pharmacy COGS</t>
        </is>
      </c>
      <c r="B47" s="18" t="n"/>
      <c r="C47" s="18" t="n"/>
      <c r="D47" s="18" t="n"/>
      <c r="E47" s="18" t="n"/>
      <c r="F47" s="18" t="n"/>
      <c r="I47" t="inlineStr">
        <is>
          <t>I</t>
        </is>
      </c>
    </row>
    <row r="48">
      <c r="A48" s="19" t="inlineStr">
        <is>
          <t>Total Direct Cost</t>
        </is>
      </c>
      <c r="B48" s="20">
        <f>B45+B46+B47</f>
        <v/>
      </c>
      <c r="C48" s="20">
        <f>C45+C46+C47</f>
        <v/>
      </c>
      <c r="D48" s="20">
        <f>D45+D46+D47</f>
        <v/>
      </c>
      <c r="E48" s="20">
        <f>E45+E46+E47</f>
        <v/>
      </c>
      <c r="F48" s="20">
        <f>F45+F46+F47</f>
        <v/>
      </c>
      <c r="I48" t="inlineStr">
        <is>
          <t>T</t>
        </is>
      </c>
    </row>
    <row r="49">
      <c r="A49" s="28" t="inlineStr">
        <is>
          <t>Cost per Occupied Bed Day</t>
        </is>
      </c>
      <c r="B49" s="29">
        <f>IF(B6&lt;&gt;0,B48/B6,0)</f>
        <v/>
      </c>
      <c r="C49" s="29">
        <f>IF(C6&lt;&gt;0,C48/C6,0)</f>
        <v/>
      </c>
      <c r="D49" s="29">
        <f>IF(D6&lt;&gt;0,D48/D6,0)</f>
        <v/>
      </c>
      <c r="E49" s="29">
        <f>IF(E6&lt;&gt;0,E48/E6,0)</f>
        <v/>
      </c>
      <c r="F49" s="29">
        <f>IF(F6&lt;&gt;0,F48/F6,0)</f>
        <v/>
      </c>
      <c r="I49" t="inlineStr">
        <is>
          <t>F</t>
        </is>
      </c>
    </row>
    <row r="50">
      <c r="A50" s="19" t="inlineStr">
        <is>
          <t>Contribution</t>
        </is>
      </c>
      <c r="B50" s="20">
        <f>B13-B48</f>
        <v/>
      </c>
      <c r="C50" s="20">
        <f>C13-C48</f>
        <v/>
      </c>
      <c r="D50" s="20">
        <f>D13-D48</f>
        <v/>
      </c>
      <c r="E50" s="20">
        <f>E13-E48</f>
        <v/>
      </c>
      <c r="F50" s="20">
        <f>F13-F48</f>
        <v/>
      </c>
      <c r="I50" t="inlineStr">
        <is>
          <t>T</t>
        </is>
      </c>
    </row>
    <row r="52">
      <c r="A52" s="15" t="inlineStr">
        <is>
          <t>7. P&amp;L Summary</t>
        </is>
      </c>
      <c r="B52" s="54" t="n"/>
      <c r="C52" s="54" t="n"/>
      <c r="D52" s="54" t="n"/>
      <c r="E52" s="54" t="n"/>
      <c r="H52" t="inlineStr">
        <is>
          <t>hc_pnl</t>
        </is>
      </c>
      <c r="I52" t="inlineStr">
        <is>
          <t>S</t>
        </is>
      </c>
    </row>
    <row r="53">
      <c r="A53" s="17" t="inlineStr">
        <is>
          <t>Total Revenue</t>
        </is>
      </c>
      <c r="B53" s="18" t="n"/>
      <c r="C53" s="18" t="n"/>
      <c r="D53" s="18" t="n"/>
      <c r="E53" s="18" t="n"/>
      <c r="F53" s="18" t="n"/>
      <c r="I53" t="inlineStr">
        <is>
          <t>I</t>
        </is>
      </c>
    </row>
    <row r="54">
      <c r="A54" s="17" t="inlineStr">
        <is>
          <t>Medical Supplies &amp; Consumables</t>
        </is>
      </c>
      <c r="B54" s="18" t="n"/>
      <c r="C54" s="18" t="n"/>
      <c r="D54" s="18" t="n"/>
      <c r="E54" s="18" t="n"/>
      <c r="F54" s="18" t="n"/>
      <c r="I54" t="inlineStr">
        <is>
          <t>I</t>
        </is>
      </c>
    </row>
    <row r="55">
      <c r="A55" s="17" t="inlineStr">
        <is>
          <t>Pharmacy COGS</t>
        </is>
      </c>
      <c r="B55" s="18" t="n"/>
      <c r="C55" s="18" t="n"/>
      <c r="D55" s="18" t="n"/>
      <c r="E55" s="18" t="n"/>
      <c r="F55" s="18" t="n"/>
      <c r="I55" t="inlineStr">
        <is>
          <t>I</t>
        </is>
      </c>
    </row>
    <row r="56">
      <c r="A56" s="19" t="inlineStr">
        <is>
          <t>Gross Profit</t>
        </is>
      </c>
      <c r="B56" s="20">
        <f>B53-B54-B55</f>
        <v/>
      </c>
      <c r="C56" s="20">
        <f>C53-C54-C55</f>
        <v/>
      </c>
      <c r="D56" s="20">
        <f>D53-D54-D55</f>
        <v/>
      </c>
      <c r="E56" s="20">
        <f>E53-E54-E55</f>
        <v/>
      </c>
      <c r="F56" s="20">
        <f>F53-F54-F55</f>
        <v/>
      </c>
      <c r="I56" t="inlineStr">
        <is>
          <t>T</t>
        </is>
      </c>
    </row>
    <row r="57">
      <c r="A57" s="17" t="inlineStr">
        <is>
          <t>Doctor Fees &amp; Salaries</t>
        </is>
      </c>
      <c r="B57" s="18" t="n"/>
      <c r="C57" s="18" t="n"/>
      <c r="D57" s="18" t="n"/>
      <c r="E57" s="18" t="n"/>
      <c r="F57" s="18" t="n"/>
      <c r="I57" t="inlineStr">
        <is>
          <t>I</t>
        </is>
      </c>
    </row>
    <row r="58">
      <c r="A58" s="17" t="inlineStr">
        <is>
          <t>Nursing Staff Costs</t>
        </is>
      </c>
      <c r="B58" s="18" t="n"/>
      <c r="C58" s="18" t="n"/>
      <c r="D58" s="18" t="n"/>
      <c r="E58" s="18" t="n"/>
      <c r="F58" s="18" t="n"/>
      <c r="I58" t="inlineStr">
        <is>
          <t>I</t>
        </is>
      </c>
    </row>
    <row r="59">
      <c r="A59" s="17" t="inlineStr">
        <is>
          <t>Admin &amp; Support Staff</t>
        </is>
      </c>
      <c r="B59" s="18" t="n"/>
      <c r="C59" s="18" t="n"/>
      <c r="D59" s="18" t="n"/>
      <c r="E59" s="18" t="n"/>
      <c r="F59" s="18" t="n"/>
      <c r="I59" t="inlineStr">
        <is>
          <t>I</t>
        </is>
      </c>
    </row>
    <row r="60">
      <c r="A60" s="17" t="inlineStr">
        <is>
          <t>Facility &amp; Maintenance</t>
        </is>
      </c>
      <c r="B60" s="18" t="n"/>
      <c r="C60" s="18" t="n"/>
      <c r="D60" s="18" t="n"/>
      <c r="E60" s="18" t="n"/>
      <c r="F60" s="18" t="n"/>
      <c r="I60" t="inlineStr">
        <is>
          <t>I</t>
        </is>
      </c>
    </row>
    <row r="61">
      <c r="A61" s="17" t="inlineStr">
        <is>
          <t>Marketing &amp; Business Dev</t>
        </is>
      </c>
      <c r="B61" s="18" t="n"/>
      <c r="C61" s="18" t="n"/>
      <c r="D61" s="18" t="n"/>
      <c r="E61" s="18" t="n"/>
      <c r="F61" s="18" t="n"/>
      <c r="I61" t="inlineStr">
        <is>
          <t>I</t>
        </is>
      </c>
    </row>
    <row r="62">
      <c r="A62" s="17" t="inlineStr">
        <is>
          <t>Other G&amp;A</t>
        </is>
      </c>
      <c r="B62" s="18" t="n"/>
      <c r="C62" s="18" t="n"/>
      <c r="D62" s="18" t="n"/>
      <c r="E62" s="18" t="n"/>
      <c r="F62" s="18" t="n"/>
      <c r="I62" t="inlineStr">
        <is>
          <t>I</t>
        </is>
      </c>
    </row>
    <row r="63">
      <c r="A63" s="19" t="inlineStr">
        <is>
          <t>Total OPEX</t>
        </is>
      </c>
      <c r="B63" s="20">
        <f>B57+B58+B59+B60+B61+B62</f>
        <v/>
      </c>
      <c r="C63" s="20">
        <f>C57+C58+C59+C60+C61+C62</f>
        <v/>
      </c>
      <c r="D63" s="20">
        <f>D57+D58+D59+D60+D61+D62</f>
        <v/>
      </c>
      <c r="E63" s="20">
        <f>E57+E58+E59+E60+E61+E62</f>
        <v/>
      </c>
      <c r="F63" s="20">
        <f>F57+F58+F59+F60+F61+F62</f>
        <v/>
      </c>
      <c r="I63" t="inlineStr">
        <is>
          <t>T</t>
        </is>
      </c>
    </row>
    <row r="64">
      <c r="A64" s="19" t="inlineStr">
        <is>
          <t>EBITDA</t>
        </is>
      </c>
      <c r="B64" s="20">
        <f>B56-B63</f>
        <v/>
      </c>
      <c r="C64" s="20">
        <f>C56-C63</f>
        <v/>
      </c>
      <c r="D64" s="20">
        <f>D56-D63</f>
        <v/>
      </c>
      <c r="E64" s="20">
        <f>E56-E63</f>
        <v/>
      </c>
      <c r="F64" s="20">
        <f>F56-F63</f>
        <v/>
      </c>
      <c r="I64" t="inlineStr">
        <is>
          <t>T</t>
        </is>
      </c>
    </row>
    <row r="65">
      <c r="A65" s="17" t="inlineStr">
        <is>
          <t>Depreciation &amp; Amortization</t>
        </is>
      </c>
      <c r="B65" s="18" t="n"/>
      <c r="C65" s="18" t="n"/>
      <c r="D65" s="18" t="n"/>
      <c r="E65" s="18" t="n"/>
      <c r="F65" s="18" t="n"/>
      <c r="I65" t="inlineStr">
        <is>
          <t>I</t>
        </is>
      </c>
    </row>
    <row r="66">
      <c r="A66" s="17" t="inlineStr">
        <is>
          <t>Interest Expense</t>
        </is>
      </c>
      <c r="B66" s="18" t="n"/>
      <c r="C66" s="18" t="n"/>
      <c r="D66" s="18" t="n"/>
      <c r="E66" s="18" t="n"/>
      <c r="F66" s="18" t="n"/>
      <c r="I66" t="inlineStr">
        <is>
          <t>I</t>
        </is>
      </c>
    </row>
    <row r="67">
      <c r="A67" s="17" t="inlineStr">
        <is>
          <t>Tax</t>
        </is>
      </c>
      <c r="B67" s="18" t="n"/>
      <c r="C67" s="18" t="n"/>
      <c r="D67" s="18" t="n"/>
      <c r="E67" s="18" t="n"/>
      <c r="F67" s="18" t="n"/>
      <c r="I67" t="inlineStr">
        <is>
          <t>I</t>
        </is>
      </c>
    </row>
    <row r="68">
      <c r="A68" s="21" t="inlineStr">
        <is>
          <t>PAT (Profit After Tax)</t>
        </is>
      </c>
      <c r="B68" s="35">
        <f>B64-B65-B66-B67</f>
        <v/>
      </c>
      <c r="C68" s="35">
        <f>C64-C65-C66-C67</f>
        <v/>
      </c>
      <c r="D68" s="35">
        <f>D64-D65-D66-D67</f>
        <v/>
      </c>
      <c r="E68" s="35">
        <f>E64-E65-E66-E67</f>
        <v/>
      </c>
      <c r="F68" s="35">
        <f>F64-F65-F66-F67</f>
        <v/>
      </c>
      <c r="I68" t="inlineStr">
        <is>
          <t>T</t>
        </is>
      </c>
    </row>
    <row r="70">
      <c r="A70" s="15" t="inlineStr">
        <is>
          <t>8. Cash Flow &amp; Capex</t>
        </is>
      </c>
      <c r="B70" s="54" t="n"/>
      <c r="C70" s="54" t="n"/>
      <c r="D70" s="54" t="n"/>
      <c r="E70" s="54" t="n"/>
      <c r="H70" t="inlineStr">
        <is>
          <t>hc_cash_flow</t>
        </is>
      </c>
      <c r="I70" t="inlineStr">
        <is>
          <t>S</t>
        </is>
      </c>
    </row>
    <row r="71">
      <c r="A71" s="17" t="inlineStr">
        <is>
          <t>EBITDA</t>
        </is>
      </c>
      <c r="B71" s="18" t="n"/>
      <c r="C71" s="18" t="n"/>
      <c r="D71" s="18" t="n"/>
      <c r="E71" s="18" t="n"/>
      <c r="F71" s="18" t="n"/>
      <c r="I71" t="inlineStr">
        <is>
          <t>I</t>
        </is>
      </c>
    </row>
    <row r="72">
      <c r="A72" s="17" t="inlineStr">
        <is>
          <t>Working Capital Changes</t>
        </is>
      </c>
      <c r="B72" s="18" t="n"/>
      <c r="C72" s="18" t="n"/>
      <c r="D72" s="18" t="n"/>
      <c r="E72" s="18" t="n"/>
      <c r="F72" s="18" t="n"/>
      <c r="I72" t="inlineStr">
        <is>
          <t>I</t>
        </is>
      </c>
    </row>
    <row r="73">
      <c r="A73" s="17" t="inlineStr">
        <is>
          <t>Tax Paid</t>
        </is>
      </c>
      <c r="B73" s="18" t="n"/>
      <c r="C73" s="18" t="n"/>
      <c r="D73" s="18" t="n"/>
      <c r="E73" s="18" t="n"/>
      <c r="F73" s="18" t="n"/>
      <c r="I73" t="inlineStr">
        <is>
          <t>I</t>
        </is>
      </c>
    </row>
    <row r="74">
      <c r="A74" s="19" t="inlineStr">
        <is>
          <t>CF from Operations</t>
        </is>
      </c>
      <c r="B74" s="20">
        <f>B71+B72-B73</f>
        <v/>
      </c>
      <c r="C74" s="20">
        <f>C71+C72-C73</f>
        <v/>
      </c>
      <c r="D74" s="20">
        <f>D71+D72-D73</f>
        <v/>
      </c>
      <c r="E74" s="20">
        <f>E71+E72-E73</f>
        <v/>
      </c>
      <c r="F74" s="20">
        <f>F71+F72-F73</f>
        <v/>
      </c>
      <c r="I74" t="inlineStr">
        <is>
          <t>T</t>
        </is>
      </c>
    </row>
    <row r="75">
      <c r="A75" s="17" t="inlineStr">
        <is>
          <t>Equipment Capex</t>
        </is>
      </c>
      <c r="B75" s="18" t="n"/>
      <c r="C75" s="18" t="n"/>
      <c r="D75" s="18" t="n"/>
      <c r="E75" s="18" t="n"/>
      <c r="F75" s="18" t="n"/>
      <c r="I75" t="inlineStr">
        <is>
          <t>I</t>
        </is>
      </c>
    </row>
    <row r="76">
      <c r="A76" s="17" t="inlineStr">
        <is>
          <t>Expansion/Building Capex</t>
        </is>
      </c>
      <c r="B76" s="18" t="n"/>
      <c r="C76" s="18" t="n"/>
      <c r="D76" s="18" t="n"/>
      <c r="E76" s="18" t="n"/>
      <c r="F76" s="18" t="n"/>
      <c r="I76" t="inlineStr">
        <is>
          <t>I</t>
        </is>
      </c>
    </row>
    <row r="77">
      <c r="A77" s="19" t="inlineStr">
        <is>
          <t>CF from Investing</t>
        </is>
      </c>
      <c r="B77" s="20">
        <f>-(B75+B76)</f>
        <v/>
      </c>
      <c r="C77" s="20">
        <f>-(C75+C76)</f>
        <v/>
      </c>
      <c r="D77" s="20">
        <f>-(D75+D76)</f>
        <v/>
      </c>
      <c r="E77" s="20">
        <f>-(E75+E76)</f>
        <v/>
      </c>
      <c r="F77" s="20">
        <f>-(F75+F76)</f>
        <v/>
      </c>
      <c r="I77" t="inlineStr">
        <is>
          <t>T</t>
        </is>
      </c>
    </row>
    <row r="78">
      <c r="A78" s="17" t="inlineStr">
        <is>
          <t>Equity Raised</t>
        </is>
      </c>
      <c r="B78" s="18" t="n"/>
      <c r="C78" s="18" t="n"/>
      <c r="D78" s="18" t="n"/>
      <c r="E78" s="18" t="n"/>
      <c r="F78" s="18" t="n"/>
      <c r="I78" t="inlineStr">
        <is>
          <t>I</t>
        </is>
      </c>
    </row>
    <row r="79">
      <c r="A79" s="17" t="inlineStr">
        <is>
          <t>Debt (Net)</t>
        </is>
      </c>
      <c r="B79" s="18" t="n"/>
      <c r="C79" s="18" t="n"/>
      <c r="D79" s="18" t="n"/>
      <c r="E79" s="18" t="n"/>
      <c r="F79" s="18" t="n"/>
      <c r="I79" t="inlineStr">
        <is>
          <t>I</t>
        </is>
      </c>
    </row>
    <row r="80">
      <c r="A80" s="19" t="inlineStr">
        <is>
          <t>CF from Financing</t>
        </is>
      </c>
      <c r="B80" s="20">
        <f>B78+B79</f>
        <v/>
      </c>
      <c r="C80" s="20">
        <f>C78+C79</f>
        <v/>
      </c>
      <c r="D80" s="20">
        <f>D78+D79</f>
        <v/>
      </c>
      <c r="E80" s="20">
        <f>E78+E79</f>
        <v/>
      </c>
      <c r="F80" s="20">
        <f>F78+F79</f>
        <v/>
      </c>
      <c r="I80" t="inlineStr">
        <is>
          <t>T</t>
        </is>
      </c>
    </row>
    <row r="81">
      <c r="A81" s="17" t="inlineStr">
        <is>
          <t>Opening Cash Balance</t>
        </is>
      </c>
      <c r="B81" s="18" t="n"/>
      <c r="C81" s="18" t="n"/>
      <c r="D81" s="18" t="n"/>
      <c r="E81" s="18" t="n"/>
      <c r="F81" s="18" t="n"/>
      <c r="I81" t="inlineStr">
        <is>
          <t>I</t>
        </is>
      </c>
    </row>
    <row r="82">
      <c r="A82" s="21" t="inlineStr">
        <is>
          <t>Closing Cash Balance</t>
        </is>
      </c>
      <c r="B82" s="35">
        <f>B81+B74+B77+B80</f>
        <v/>
      </c>
      <c r="C82" s="35">
        <f>C81+C74+C77+C80</f>
        <v/>
      </c>
      <c r="D82" s="35">
        <f>D81+D74+D77+D80</f>
        <v/>
      </c>
      <c r="E82" s="35">
        <f>E81+E74+E77+E80</f>
        <v/>
      </c>
      <c r="F82" s="35">
        <f>F81+F74+F77+F80</f>
        <v/>
      </c>
      <c r="I82" t="inlineStr">
        <is>
          <t>T</t>
        </is>
      </c>
    </row>
    <row r="84">
      <c r="A84" s="15" t="inlineStr">
        <is>
          <t>9. Fundraising &amp; Cap Table</t>
        </is>
      </c>
      <c r="B84" s="54" t="n"/>
      <c r="C84" s="54" t="n"/>
      <c r="D84" s="54" t="n"/>
      <c r="E84" s="54" t="n"/>
      <c r="H84" t="inlineStr">
        <is>
          <t>hc_fundraising</t>
        </is>
      </c>
      <c r="I84" t="inlineStr">
        <is>
          <t>S</t>
        </is>
      </c>
    </row>
    <row r="85">
      <c r="A85" s="37" t="inlineStr">
        <is>
          <t>Round Name</t>
        </is>
      </c>
      <c r="B85" s="38" t="n"/>
      <c r="C85" s="38" t="n"/>
      <c r="D85" s="38" t="n"/>
      <c r="E85" s="38" t="n"/>
      <c r="F85" s="38" t="n"/>
      <c r="I85" t="inlineStr">
        <is>
          <t>I</t>
        </is>
      </c>
    </row>
    <row r="86">
      <c r="A86" s="17" t="inlineStr">
        <is>
          <t>Amount Raised</t>
        </is>
      </c>
      <c r="B86" s="18" t="n"/>
      <c r="C86" s="18" t="n"/>
      <c r="D86" s="18" t="n"/>
      <c r="E86" s="18" t="n"/>
      <c r="F86" s="18" t="n"/>
      <c r="I86" t="inlineStr">
        <is>
          <t>I</t>
        </is>
      </c>
    </row>
    <row r="87">
      <c r="A87" s="17" t="inlineStr">
        <is>
          <t>Pre-Money Valuation</t>
        </is>
      </c>
      <c r="B87" s="18" t="n"/>
      <c r="C87" s="18" t="n"/>
      <c r="D87" s="18" t="n"/>
      <c r="E87" s="18" t="n"/>
      <c r="F87" s="18" t="n"/>
      <c r="I87" t="inlineStr">
        <is>
          <t>I</t>
        </is>
      </c>
    </row>
    <row r="88">
      <c r="A88" s="17" t="inlineStr">
        <is>
          <t>Post-Money Valuation</t>
        </is>
      </c>
      <c r="B88" s="18" t="n"/>
      <c r="C88" s="18" t="n"/>
      <c r="D88" s="18" t="n"/>
      <c r="E88" s="18" t="n"/>
      <c r="F88" s="18" t="n"/>
      <c r="I88" t="inlineStr">
        <is>
          <t>I</t>
        </is>
      </c>
    </row>
    <row r="89">
      <c r="A89" s="17" t="inlineStr">
        <is>
          <t>Dilution %</t>
        </is>
      </c>
      <c r="B89" s="27" t="n"/>
      <c r="C89" s="27" t="n"/>
      <c r="D89" s="27" t="n"/>
      <c r="E89" s="27" t="n"/>
      <c r="F89" s="27" t="n"/>
      <c r="I89" t="inlineStr">
        <is>
          <t>I</t>
        </is>
      </c>
    </row>
    <row r="91">
      <c r="A91" s="39" t="inlineStr">
        <is>
          <t>Cap Table Evolution (%)</t>
        </is>
      </c>
      <c r="I91" t="inlineStr">
        <is>
          <t>H</t>
        </is>
      </c>
    </row>
    <row r="92">
      <c r="A92" s="17" t="inlineStr">
        <is>
          <t>Founders %</t>
        </is>
      </c>
      <c r="B92" s="27" t="n"/>
      <c r="C92" s="27" t="n"/>
      <c r="D92" s="27" t="n"/>
      <c r="E92" s="27" t="n"/>
      <c r="F92" s="27" t="n"/>
      <c r="I92" t="inlineStr">
        <is>
          <t>I</t>
        </is>
      </c>
    </row>
    <row r="93">
      <c r="A93" s="17" t="inlineStr">
        <is>
          <t>ESOP %</t>
        </is>
      </c>
      <c r="B93" s="27" t="n"/>
      <c r="C93" s="27" t="n"/>
      <c r="D93" s="27" t="n"/>
      <c r="E93" s="27" t="n"/>
      <c r="F93" s="27" t="n"/>
      <c r="I93" t="inlineStr">
        <is>
          <t>I</t>
        </is>
      </c>
    </row>
    <row r="94">
      <c r="A94" s="17" t="inlineStr">
        <is>
          <t>Seed Investors %</t>
        </is>
      </c>
      <c r="B94" s="27" t="n"/>
      <c r="C94" s="27" t="n"/>
      <c r="D94" s="27" t="n"/>
      <c r="E94" s="27" t="n"/>
      <c r="F94" s="27" t="n"/>
      <c r="I94" t="inlineStr">
        <is>
          <t>I</t>
        </is>
      </c>
    </row>
    <row r="95">
      <c r="A95" s="17" t="inlineStr">
        <is>
          <t>Series A %</t>
        </is>
      </c>
      <c r="B95" s="27" t="n"/>
      <c r="C95" s="27" t="n"/>
      <c r="D95" s="27" t="n"/>
      <c r="E95" s="27" t="n"/>
      <c r="F95" s="27" t="n"/>
      <c r="I95" t="inlineStr">
        <is>
          <t>I</t>
        </is>
      </c>
    </row>
    <row r="96">
      <c r="A96" s="17" t="inlineStr">
        <is>
          <t>Series B %</t>
        </is>
      </c>
      <c r="B96" s="27" t="n"/>
      <c r="C96" s="27" t="n"/>
      <c r="D96" s="27" t="n"/>
      <c r="E96" s="27" t="n"/>
      <c r="F96" s="27" t="n"/>
      <c r="I96" t="inlineStr">
        <is>
          <t>I</t>
        </is>
      </c>
    </row>
    <row r="97">
      <c r="A97" s="17" t="inlineStr">
        <is>
          <t>Others %</t>
        </is>
      </c>
      <c r="B97" s="27" t="n"/>
      <c r="C97" s="27" t="n"/>
      <c r="D97" s="27" t="n"/>
      <c r="E97" s="27" t="n"/>
      <c r="F97" s="27" t="n"/>
      <c r="I97" t="inlineStr">
        <is>
          <t>I</t>
        </is>
      </c>
    </row>
    <row r="98">
      <c r="A98" s="19" t="inlineStr">
        <is>
          <t>Total %</t>
        </is>
      </c>
      <c r="B98" s="32">
        <f>B92+B93+B94+B95+B96+B97</f>
        <v/>
      </c>
      <c r="C98" s="32">
        <f>C92+C93+C94+C95+C96+C97</f>
        <v/>
      </c>
      <c r="D98" s="32">
        <f>D92+D93+D94+D95+D96+D97</f>
        <v/>
      </c>
      <c r="E98" s="32">
        <f>E92+E93+E94+E95+E96+E97</f>
        <v/>
      </c>
      <c r="F98" s="32">
        <f>F92+F93+F94+F95+F96+F97</f>
        <v/>
      </c>
      <c r="I98" t="inlineStr">
        <is>
          <t>T</t>
        </is>
      </c>
    </row>
    <row r="100">
      <c r="A100" s="15" t="inlineStr">
        <is>
          <t>10. Procedure Volume by Department</t>
        </is>
      </c>
      <c r="B100" s="54" t="n"/>
      <c r="C100" s="54" t="n"/>
      <c r="D100" s="54" t="n"/>
      <c r="E100" s="54" t="n"/>
      <c r="H100" t="inlineStr">
        <is>
          <t>hc_procedure_volume</t>
        </is>
      </c>
      <c r="I100" t="inlineStr">
        <is>
          <t>S</t>
        </is>
      </c>
    </row>
    <row r="101">
      <c r="A101" s="17" t="inlineStr">
        <is>
          <t>General Surgery Procedures</t>
        </is>
      </c>
      <c r="B101" s="23" t="n"/>
      <c r="C101" s="23" t="n"/>
      <c r="D101" s="23" t="n"/>
      <c r="E101" s="23" t="n"/>
      <c r="F101" s="23" t="n"/>
      <c r="I101" t="inlineStr">
        <is>
          <t>I</t>
        </is>
      </c>
    </row>
    <row r="102">
      <c r="A102" s="17" t="inlineStr">
        <is>
          <t>Orthopaedic Procedures</t>
        </is>
      </c>
      <c r="B102" s="23" t="n"/>
      <c r="C102" s="23" t="n"/>
      <c r="D102" s="23" t="n"/>
      <c r="E102" s="23" t="n"/>
      <c r="F102" s="23" t="n"/>
      <c r="I102" t="inlineStr">
        <is>
          <t>I</t>
        </is>
      </c>
    </row>
    <row r="103">
      <c r="A103" s="17" t="inlineStr">
        <is>
          <t>Cardiology Procedures</t>
        </is>
      </c>
      <c r="B103" s="23" t="n"/>
      <c r="C103" s="23" t="n"/>
      <c r="D103" s="23" t="n"/>
      <c r="E103" s="23" t="n"/>
      <c r="F103" s="23" t="n"/>
      <c r="I103" t="inlineStr">
        <is>
          <t>I</t>
        </is>
      </c>
    </row>
    <row r="104">
      <c r="A104" s="17" t="inlineStr">
        <is>
          <t>Oncology Procedures</t>
        </is>
      </c>
      <c r="B104" s="23" t="n"/>
      <c r="C104" s="23" t="n"/>
      <c r="D104" s="23" t="n"/>
      <c r="E104" s="23" t="n"/>
      <c r="F104" s="23" t="n"/>
      <c r="I104" t="inlineStr">
        <is>
          <t>I</t>
        </is>
      </c>
    </row>
    <row r="105">
      <c r="A105" s="17" t="inlineStr">
        <is>
          <t>Other Procedures</t>
        </is>
      </c>
      <c r="B105" s="23" t="n"/>
      <c r="C105" s="23" t="n"/>
      <c r="D105" s="23" t="n"/>
      <c r="E105" s="23" t="n"/>
      <c r="F105" s="23" t="n"/>
      <c r="I105" t="inlineStr">
        <is>
          <t>I</t>
        </is>
      </c>
    </row>
    <row r="106">
      <c r="A106" s="19" t="inlineStr">
        <is>
          <t>Total Procedures</t>
        </is>
      </c>
      <c r="B106" s="24">
        <f>B101+B102+B103+B104+B105</f>
        <v/>
      </c>
      <c r="C106" s="24">
        <f>C101+C102+C103+C104+C105</f>
        <v/>
      </c>
      <c r="D106" s="24">
        <f>D101+D102+D103+D104+D105</f>
        <v/>
      </c>
      <c r="E106" s="24">
        <f>E101+E102+E103+E104+E105</f>
        <v/>
      </c>
      <c r="F106" s="24">
        <f>F101+F102+F103+F104+F105</f>
        <v/>
      </c>
      <c r="I106" t="inlineStr">
        <is>
          <t>T</t>
        </is>
      </c>
    </row>
    <row r="108">
      <c r="A108" s="15" t="inlineStr">
        <is>
          <t>11. Insurance Claim Settlement</t>
        </is>
      </c>
      <c r="B108" s="54" t="n"/>
      <c r="C108" s="54" t="n"/>
      <c r="D108" s="54" t="n"/>
      <c r="E108" s="54" t="n"/>
      <c r="H108" t="inlineStr">
        <is>
          <t>hc_insurance_claims</t>
        </is>
      </c>
      <c r="I108" t="inlineStr">
        <is>
          <t>S</t>
        </is>
      </c>
    </row>
    <row r="109">
      <c r="A109" s="17" t="inlineStr">
        <is>
          <t>Claims Submitted</t>
        </is>
      </c>
      <c r="B109" s="23" t="n"/>
      <c r="C109" s="23" t="n"/>
      <c r="D109" s="23" t="n"/>
      <c r="E109" s="23" t="n"/>
      <c r="F109" s="23" t="n"/>
      <c r="I109" t="inlineStr">
        <is>
          <t>I</t>
        </is>
      </c>
    </row>
    <row r="110">
      <c r="A110" s="17" t="inlineStr">
        <is>
          <t>Claims Approved</t>
        </is>
      </c>
      <c r="B110" s="23" t="n"/>
      <c r="C110" s="23" t="n"/>
      <c r="D110" s="23" t="n"/>
      <c r="E110" s="23" t="n"/>
      <c r="F110" s="23" t="n"/>
      <c r="I110" t="inlineStr">
        <is>
          <t>I</t>
        </is>
      </c>
    </row>
    <row r="111">
      <c r="A111" s="17" t="inlineStr">
        <is>
          <t>Claims Rejected</t>
        </is>
      </c>
      <c r="B111" s="23" t="n"/>
      <c r="C111" s="23" t="n"/>
      <c r="D111" s="23" t="n"/>
      <c r="E111" s="23" t="n"/>
      <c r="F111" s="23" t="n"/>
      <c r="I111" t="inlineStr">
        <is>
          <t>I</t>
        </is>
      </c>
    </row>
    <row r="112">
      <c r="A112" s="17" t="inlineStr">
        <is>
          <t>Average Settlement Days</t>
        </is>
      </c>
      <c r="B112" s="41" t="n"/>
      <c r="C112" s="41" t="n"/>
      <c r="D112" s="41" t="n"/>
      <c r="E112" s="41" t="n"/>
      <c r="F112" s="41" t="n"/>
      <c r="I112" t="inlineStr">
        <is>
          <t>I</t>
        </is>
      </c>
    </row>
    <row r="113">
      <c r="A113" s="25" t="inlineStr">
        <is>
          <t>Approval Rate %</t>
        </is>
      </c>
      <c r="B113" s="26">
        <f>IF(B109&lt;&gt;0,B110/B109,0)</f>
        <v/>
      </c>
      <c r="C113" s="26">
        <f>IF(C109&lt;&gt;0,C110/C109,0)</f>
        <v/>
      </c>
      <c r="D113" s="26">
        <f>IF(D109&lt;&gt;0,D110/D109,0)</f>
        <v/>
      </c>
      <c r="E113" s="26">
        <f>IF(E109&lt;&gt;0,E110/E109,0)</f>
        <v/>
      </c>
      <c r="F113" s="26">
        <f>IF(F109&lt;&gt;0,F110/F109,0)</f>
        <v/>
      </c>
      <c r="I113" t="inlineStr">
        <is>
          <t>P</t>
        </is>
      </c>
    </row>
    <row r="115">
      <c r="A115" s="15" t="inlineStr">
        <is>
          <t>12. Doctor Productivity</t>
        </is>
      </c>
      <c r="B115" s="54" t="n"/>
      <c r="C115" s="54" t="n"/>
      <c r="D115" s="54" t="n"/>
      <c r="E115" s="54" t="n"/>
      <c r="H115" t="inlineStr">
        <is>
          <t>hc_doctor_productivity</t>
        </is>
      </c>
      <c r="I115" t="inlineStr">
        <is>
          <t>S</t>
        </is>
      </c>
    </row>
    <row r="116">
      <c r="A116" s="17" t="inlineStr">
        <is>
          <t>Total Doctors</t>
        </is>
      </c>
      <c r="B116" s="23" t="n"/>
      <c r="C116" s="23" t="n"/>
      <c r="D116" s="23" t="n"/>
      <c r="E116" s="23" t="n"/>
      <c r="F116" s="23" t="n"/>
      <c r="I116" t="inlineStr">
        <is>
          <t>I</t>
        </is>
      </c>
    </row>
    <row r="117">
      <c r="A117" s="17" t="inlineStr">
        <is>
          <t>Total OPD Consultations</t>
        </is>
      </c>
      <c r="B117" s="23" t="n"/>
      <c r="C117" s="23" t="n"/>
      <c r="D117" s="23" t="n"/>
      <c r="E117" s="23" t="n"/>
      <c r="F117" s="23" t="n"/>
      <c r="I117" t="inlineStr">
        <is>
          <t>I</t>
        </is>
      </c>
    </row>
    <row r="118">
      <c r="A118" s="17" t="inlineStr">
        <is>
          <t>Total Surgeries</t>
        </is>
      </c>
      <c r="B118" s="23" t="n"/>
      <c r="C118" s="23" t="n"/>
      <c r="D118" s="23" t="n"/>
      <c r="E118" s="23" t="n"/>
      <c r="F118" s="23" t="n"/>
      <c r="I118" t="inlineStr">
        <is>
          <t>I</t>
        </is>
      </c>
    </row>
    <row r="119">
      <c r="A119" s="17" t="inlineStr">
        <is>
          <t>Doctor Revenue Generated</t>
        </is>
      </c>
      <c r="B119" s="18" t="n"/>
      <c r="C119" s="18" t="n"/>
      <c r="D119" s="18" t="n"/>
      <c r="E119" s="18" t="n"/>
      <c r="F119" s="18" t="n"/>
      <c r="I119" t="inlineStr">
        <is>
          <t>I</t>
        </is>
      </c>
    </row>
    <row r="120">
      <c r="A120" s="19" t="inlineStr">
        <is>
          <t>Revenue per Doctor</t>
        </is>
      </c>
      <c r="B120" s="20">
        <f>IF(B116&lt;&gt;0,B119/B116,0)</f>
        <v/>
      </c>
      <c r="C120" s="20">
        <f>IF(C116&lt;&gt;0,C119/C116,0)</f>
        <v/>
      </c>
      <c r="D120" s="20">
        <f>IF(D116&lt;&gt;0,D119/D116,0)</f>
        <v/>
      </c>
      <c r="E120" s="20">
        <f>IF(E116&lt;&gt;0,E119/E116,0)</f>
        <v/>
      </c>
      <c r="F120" s="20">
        <f>IF(F116&lt;&gt;0,F119/F116,0)</f>
        <v/>
      </c>
      <c r="I120" t="inlineStr">
        <is>
          <t>T</t>
        </is>
      </c>
    </row>
    <row r="122">
      <c r="A122" s="15" t="inlineStr">
        <is>
          <t>13. Pharmacy Margin</t>
        </is>
      </c>
      <c r="B122" s="54" t="n"/>
      <c r="C122" s="54" t="n"/>
      <c r="D122" s="54" t="n"/>
      <c r="E122" s="54" t="n"/>
      <c r="H122" t="inlineStr">
        <is>
          <t>hc_pharmacy_margin</t>
        </is>
      </c>
      <c r="I122" t="inlineStr">
        <is>
          <t>S</t>
        </is>
      </c>
    </row>
    <row r="123">
      <c r="A123" s="17" t="inlineStr">
        <is>
          <t>Pharmacy Revenue</t>
        </is>
      </c>
      <c r="B123" s="18" t="n"/>
      <c r="C123" s="18" t="n"/>
      <c r="D123" s="18" t="n"/>
      <c r="E123" s="18" t="n"/>
      <c r="F123" s="18" t="n"/>
      <c r="I123" t="inlineStr">
        <is>
          <t>I</t>
        </is>
      </c>
    </row>
    <row r="124">
      <c r="A124" s="17" t="inlineStr">
        <is>
          <t>Pharmacy COGS</t>
        </is>
      </c>
      <c r="B124" s="18" t="n"/>
      <c r="C124" s="18" t="n"/>
      <c r="D124" s="18" t="n"/>
      <c r="E124" s="18" t="n"/>
      <c r="F124" s="18" t="n"/>
      <c r="I124" t="inlineStr">
        <is>
          <t>I</t>
        </is>
      </c>
    </row>
    <row r="125">
      <c r="A125" s="19" t="inlineStr">
        <is>
          <t>Pharmacy Gross Profit</t>
        </is>
      </c>
      <c r="B125" s="20">
        <f>B123-B124</f>
        <v/>
      </c>
      <c r="C125" s="20">
        <f>C123-C124</f>
        <v/>
      </c>
      <c r="D125" s="20">
        <f>D123-D124</f>
        <v/>
      </c>
      <c r="E125" s="20">
        <f>E123-E124</f>
        <v/>
      </c>
      <c r="F125" s="20">
        <f>F123-F124</f>
        <v/>
      </c>
      <c r="I125" t="inlineStr">
        <is>
          <t>T</t>
        </is>
      </c>
    </row>
    <row r="126">
      <c r="A126" s="25" t="inlineStr">
        <is>
          <t>Pharmacy Margin %</t>
        </is>
      </c>
      <c r="B126" s="26">
        <f>IF(B123&lt;&gt;0,B125/B123,0)</f>
        <v/>
      </c>
      <c r="C126" s="26">
        <f>IF(C123&lt;&gt;0,C125/C123,0)</f>
        <v/>
      </c>
      <c r="D126" s="26">
        <f>IF(D123&lt;&gt;0,D125/D123,0)</f>
        <v/>
      </c>
      <c r="E126" s="26">
        <f>IF(E123&lt;&gt;0,E125/E123,0)</f>
        <v/>
      </c>
      <c r="F126" s="26">
        <f>IF(F123&lt;&gt;0,F125/F123,0)</f>
        <v/>
      </c>
      <c r="I126" t="inlineStr">
        <is>
          <t>P</t>
        </is>
      </c>
    </row>
    <row r="128">
      <c r="A128" s="15" t="inlineStr">
        <is>
          <t>14. ICU Utilization</t>
        </is>
      </c>
      <c r="B128" s="54" t="n"/>
      <c r="C128" s="54" t="n"/>
      <c r="D128" s="54" t="n"/>
      <c r="E128" s="54" t="n"/>
      <c r="H128" t="inlineStr">
        <is>
          <t>hc_icu_utilization</t>
        </is>
      </c>
      <c r="I128" t="inlineStr">
        <is>
          <t>S</t>
        </is>
      </c>
    </row>
    <row r="129">
      <c r="A129" s="17" t="inlineStr">
        <is>
          <t>ICU Beds Available</t>
        </is>
      </c>
      <c r="B129" s="23" t="n"/>
      <c r="C129" s="23" t="n"/>
      <c r="D129" s="23" t="n"/>
      <c r="E129" s="23" t="n"/>
      <c r="F129" s="23" t="n"/>
      <c r="I129" t="inlineStr">
        <is>
          <t>I</t>
        </is>
      </c>
    </row>
    <row r="130">
      <c r="A130" s="17" t="inlineStr">
        <is>
          <t>ICU Occupied Bed Days</t>
        </is>
      </c>
      <c r="B130" s="23" t="n"/>
      <c r="C130" s="23" t="n"/>
      <c r="D130" s="23" t="n"/>
      <c r="E130" s="23" t="n"/>
      <c r="F130" s="23" t="n"/>
      <c r="I130" t="inlineStr">
        <is>
          <t>I</t>
        </is>
      </c>
    </row>
    <row r="131">
      <c r="A131" s="17" t="inlineStr">
        <is>
          <t>ICU Available Bed Days</t>
        </is>
      </c>
      <c r="B131" s="23" t="n"/>
      <c r="C131" s="23" t="n"/>
      <c r="D131" s="23" t="n"/>
      <c r="E131" s="23" t="n"/>
      <c r="F131" s="23" t="n"/>
      <c r="I131" t="inlineStr">
        <is>
          <t>I</t>
        </is>
      </c>
    </row>
    <row r="132">
      <c r="A132" s="25" t="inlineStr">
        <is>
          <t>ICU Occupancy %</t>
        </is>
      </c>
      <c r="B132" s="26">
        <f>IF(B131&lt;&gt;0,B130/B131,0)</f>
        <v/>
      </c>
      <c r="C132" s="26">
        <f>IF(C131&lt;&gt;0,C130/C131,0)</f>
        <v/>
      </c>
      <c r="D132" s="26">
        <f>IF(D131&lt;&gt;0,D130/D131,0)</f>
        <v/>
      </c>
      <c r="E132" s="26">
        <f>IF(E131&lt;&gt;0,E130/E131,0)</f>
        <v/>
      </c>
      <c r="F132" s="26">
        <f>IF(F131&lt;&gt;0,F130/F131,0)</f>
        <v/>
      </c>
      <c r="I132" t="inlineStr">
        <is>
          <t>P</t>
        </is>
      </c>
    </row>
    <row r="133">
      <c r="A133" s="17" t="inlineStr">
        <is>
          <t>ICU Revenue per Bed Day</t>
        </is>
      </c>
      <c r="B133" s="18" t="n"/>
      <c r="C133" s="18" t="n"/>
      <c r="D133" s="18" t="n"/>
      <c r="E133" s="18" t="n"/>
      <c r="F133" s="18" t="n"/>
      <c r="I133" t="inlineStr">
        <is>
          <t>I</t>
        </is>
      </c>
    </row>
    <row r="135">
      <c r="A135" s="15" t="inlineStr">
        <is>
          <t>15. Readmission Rate</t>
        </is>
      </c>
      <c r="B135" s="54" t="n"/>
      <c r="C135" s="54" t="n"/>
      <c r="D135" s="54" t="n"/>
      <c r="E135" s="54" t="n"/>
      <c r="H135" t="inlineStr">
        <is>
          <t>hc_readmission</t>
        </is>
      </c>
      <c r="I135" t="inlineStr">
        <is>
          <t>S</t>
        </is>
      </c>
    </row>
    <row r="136">
      <c r="A136" s="17" t="inlineStr">
        <is>
          <t>Total Discharges</t>
        </is>
      </c>
      <c r="B136" s="23" t="n"/>
      <c r="C136" s="23" t="n"/>
      <c r="D136" s="23" t="n"/>
      <c r="E136" s="23" t="n"/>
      <c r="F136" s="23" t="n"/>
      <c r="I136" t="inlineStr">
        <is>
          <t>I</t>
        </is>
      </c>
    </row>
    <row r="137">
      <c r="A137" s="17" t="inlineStr">
        <is>
          <t>30-Day Readmissions</t>
        </is>
      </c>
      <c r="B137" s="23" t="n"/>
      <c r="C137" s="23" t="n"/>
      <c r="D137" s="23" t="n"/>
      <c r="E137" s="23" t="n"/>
      <c r="F137" s="23" t="n"/>
      <c r="I137" t="inlineStr">
        <is>
          <t>I</t>
        </is>
      </c>
    </row>
    <row r="138">
      <c r="A138" s="25" t="inlineStr">
        <is>
          <t>Readmission Rate %</t>
        </is>
      </c>
      <c r="B138" s="26">
        <f>IF(B136&lt;&gt;0,B137/B136,0)</f>
        <v/>
      </c>
      <c r="C138" s="26">
        <f>IF(C136&lt;&gt;0,C137/C136,0)</f>
        <v/>
      </c>
      <c r="D138" s="26">
        <f>IF(D136&lt;&gt;0,D137/D136,0)</f>
        <v/>
      </c>
      <c r="E138" s="26">
        <f>IF(E136&lt;&gt;0,E137/E136,0)</f>
        <v/>
      </c>
      <c r="F138" s="26">
        <f>IF(F136&lt;&gt;0,F137/F136,0)</f>
        <v/>
      </c>
      <c r="I138" t="inlineStr">
        <is>
          <t>P</t>
        </is>
      </c>
    </row>
    <row r="140">
      <c r="A140" s="15" t="inlineStr">
        <is>
          <t>16. Patient Satisfaction Score</t>
        </is>
      </c>
      <c r="B140" s="54" t="n"/>
      <c r="C140" s="54" t="n"/>
      <c r="D140" s="54" t="n"/>
      <c r="E140" s="54" t="n"/>
      <c r="H140" t="inlineStr">
        <is>
          <t>hc_patient_satisfaction</t>
        </is>
      </c>
      <c r="I140" t="inlineStr">
        <is>
          <t>S</t>
        </is>
      </c>
    </row>
    <row r="141">
      <c r="A141" s="17" t="inlineStr">
        <is>
          <t>Overall Satisfaction Score</t>
        </is>
      </c>
      <c r="B141" s="41" t="n"/>
      <c r="C141" s="41" t="n"/>
      <c r="D141" s="41" t="n"/>
      <c r="E141" s="41" t="n"/>
      <c r="F141" s="41" t="n"/>
      <c r="I141" t="inlineStr">
        <is>
          <t>I</t>
        </is>
      </c>
    </row>
    <row r="142">
      <c r="A142" s="17" t="inlineStr">
        <is>
          <t>IPD Satisfaction Score</t>
        </is>
      </c>
      <c r="B142" s="41" t="n"/>
      <c r="C142" s="41" t="n"/>
      <c r="D142" s="41" t="n"/>
      <c r="E142" s="41" t="n"/>
      <c r="F142" s="41" t="n"/>
      <c r="I142" t="inlineStr">
        <is>
          <t>I</t>
        </is>
      </c>
    </row>
    <row r="143">
      <c r="A143" s="17" t="inlineStr">
        <is>
          <t>OPD Satisfaction Score</t>
        </is>
      </c>
      <c r="B143" s="41" t="n"/>
      <c r="C143" s="41" t="n"/>
      <c r="D143" s="41" t="n"/>
      <c r="E143" s="41" t="n"/>
      <c r="F143" s="41" t="n"/>
      <c r="I143" t="inlineStr">
        <is>
          <t>I</t>
        </is>
      </c>
    </row>
    <row r="144">
      <c r="A144" s="17" t="inlineStr">
        <is>
          <t>Survey Responses</t>
        </is>
      </c>
      <c r="B144" s="23" t="n"/>
      <c r="C144" s="23" t="n"/>
      <c r="D144" s="23" t="n"/>
      <c r="E144" s="23" t="n"/>
      <c r="F144" s="23" t="n"/>
      <c r="I144" t="inlineStr">
        <is>
          <t>I</t>
        </is>
      </c>
    </row>
    <row r="146">
      <c r="A146" s="15" t="inlineStr">
        <is>
          <t>17. Revenue Cycle Metrics</t>
        </is>
      </c>
      <c r="B146" s="54" t="n"/>
      <c r="C146" s="54" t="n"/>
      <c r="D146" s="54" t="n"/>
      <c r="E146" s="54" t="n"/>
      <c r="H146" t="inlineStr">
        <is>
          <t>hc_revenue_cycle</t>
        </is>
      </c>
      <c r="I146" t="inlineStr">
        <is>
          <t>S</t>
        </is>
      </c>
    </row>
    <row r="147">
      <c r="A147" s="17" t="inlineStr">
        <is>
          <t>Gross Revenue</t>
        </is>
      </c>
      <c r="B147" s="18" t="n"/>
      <c r="C147" s="18" t="n"/>
      <c r="D147" s="18" t="n"/>
      <c r="E147" s="18" t="n"/>
      <c r="F147" s="18" t="n"/>
      <c r="I147" t="inlineStr">
        <is>
          <t>I</t>
        </is>
      </c>
    </row>
    <row r="148">
      <c r="A148" s="17" t="inlineStr">
        <is>
          <t>Net Revenue</t>
        </is>
      </c>
      <c r="B148" s="18" t="n"/>
      <c r="C148" s="18" t="n"/>
      <c r="D148" s="18" t="n"/>
      <c r="E148" s="18" t="n"/>
      <c r="F148" s="18" t="n"/>
      <c r="I148" t="inlineStr">
        <is>
          <t>I</t>
        </is>
      </c>
    </row>
    <row r="149">
      <c r="A149" s="25" t="inlineStr">
        <is>
          <t>Collection Rate %</t>
        </is>
      </c>
      <c r="B149" s="26">
        <f>IF(B147&lt;&gt;0,B148/B147,0)</f>
        <v/>
      </c>
      <c r="C149" s="26">
        <f>IF(C147&lt;&gt;0,C148/C147,0)</f>
        <v/>
      </c>
      <c r="D149" s="26">
        <f>IF(D147&lt;&gt;0,D148/D147,0)</f>
        <v/>
      </c>
      <c r="E149" s="26">
        <f>IF(E147&lt;&gt;0,E148/E147,0)</f>
        <v/>
      </c>
      <c r="F149" s="26">
        <f>IF(F147&lt;&gt;0,F148/F147,0)</f>
        <v/>
      </c>
      <c r="I149" t="inlineStr">
        <is>
          <t>P</t>
        </is>
      </c>
    </row>
    <row r="150">
      <c r="A150" s="17" t="inlineStr">
        <is>
          <t>Days Sales Outstanding</t>
        </is>
      </c>
      <c r="B150" s="41" t="n"/>
      <c r="C150" s="41" t="n"/>
      <c r="D150" s="41" t="n"/>
      <c r="E150" s="41" t="n"/>
      <c r="F150" s="41" t="n"/>
      <c r="I150" t="inlineStr">
        <is>
          <t>I</t>
        </is>
      </c>
    </row>
    <row r="151">
      <c r="A151" s="17" t="inlineStr">
        <is>
          <t>Denial Rate %</t>
        </is>
      </c>
      <c r="B151" s="27" t="n"/>
      <c r="C151" s="27" t="n"/>
      <c r="D151" s="27" t="n"/>
      <c r="E151" s="27" t="n"/>
      <c r="F151" s="27" t="n"/>
      <c r="I151" t="inlineStr">
        <is>
          <t>I</t>
        </is>
      </c>
    </row>
    <row r="153">
      <c r="A153" s="15" t="inlineStr">
        <is>
          <t>18. Capex &amp; Asset Schedule</t>
        </is>
      </c>
      <c r="B153" s="54" t="n"/>
      <c r="C153" s="54" t="n"/>
      <c r="D153" s="54" t="n"/>
      <c r="E153" s="54" t="n"/>
      <c r="H153" t="inlineStr">
        <is>
          <t>hc_capex_assets</t>
        </is>
      </c>
      <c r="I153" t="inlineStr">
        <is>
          <t>S</t>
        </is>
      </c>
    </row>
    <row r="154">
      <c r="A154" s="17" t="inlineStr">
        <is>
          <t>Equipment Capex</t>
        </is>
      </c>
      <c r="B154" s="18" t="n"/>
      <c r="C154" s="18" t="n"/>
      <c r="D154" s="18" t="n"/>
      <c r="E154" s="18" t="n"/>
      <c r="F154" s="18" t="n"/>
      <c r="I154" t="inlineStr">
        <is>
          <t>I</t>
        </is>
      </c>
    </row>
    <row r="155">
      <c r="A155" s="17" t="inlineStr">
        <is>
          <t>Building/Expansion Capex</t>
        </is>
      </c>
      <c r="B155" s="18" t="n"/>
      <c r="C155" s="18" t="n"/>
      <c r="D155" s="18" t="n"/>
      <c r="E155" s="18" t="n"/>
      <c r="F155" s="18" t="n"/>
      <c r="I155" t="inlineStr">
        <is>
          <t>I</t>
        </is>
      </c>
    </row>
    <row r="156">
      <c r="A156" s="17" t="inlineStr">
        <is>
          <t>IT &amp; Technology Capex</t>
        </is>
      </c>
      <c r="B156" s="18" t="n"/>
      <c r="C156" s="18" t="n"/>
      <c r="D156" s="18" t="n"/>
      <c r="E156" s="18" t="n"/>
      <c r="F156" s="18" t="n"/>
      <c r="I156" t="inlineStr">
        <is>
          <t>I</t>
        </is>
      </c>
    </row>
    <row r="157">
      <c r="A157" s="19" t="inlineStr">
        <is>
          <t>Total Capex</t>
        </is>
      </c>
      <c r="B157" s="20">
        <f>B154+B155+B156</f>
        <v/>
      </c>
      <c r="C157" s="20">
        <f>C154+C155+C156</f>
        <v/>
      </c>
      <c r="D157" s="20">
        <f>D154+D155+D156</f>
        <v/>
      </c>
      <c r="E157" s="20">
        <f>E154+E155+E156</f>
        <v/>
      </c>
      <c r="F157" s="20">
        <f>F154+F155+F156</f>
        <v/>
      </c>
      <c r="I157" t="inlineStr">
        <is>
          <t>T</t>
        </is>
      </c>
    </row>
    <row r="158">
      <c r="A158" s="17" t="inlineStr">
        <is>
          <t>Gross Fixed Assets</t>
        </is>
      </c>
      <c r="B158" s="18" t="n"/>
      <c r="C158" s="18" t="n"/>
      <c r="D158" s="18" t="n"/>
      <c r="E158" s="18" t="n"/>
      <c r="F158" s="18" t="n"/>
      <c r="I158" t="inlineStr">
        <is>
          <t>I</t>
        </is>
      </c>
    </row>
    <row r="159">
      <c r="A159" s="17" t="inlineStr">
        <is>
          <t>Accumulated Depreciation</t>
        </is>
      </c>
      <c r="B159" s="18" t="n"/>
      <c r="C159" s="18" t="n"/>
      <c r="D159" s="18" t="n"/>
      <c r="E159" s="18" t="n"/>
      <c r="F159" s="18" t="n"/>
      <c r="I159" t="inlineStr">
        <is>
          <t>I</t>
        </is>
      </c>
    </row>
    <row r="160">
      <c r="A160" s="21" t="inlineStr">
        <is>
          <t>Net Fixed Assets</t>
        </is>
      </c>
      <c r="B160" s="35">
        <f>B158-B159</f>
        <v/>
      </c>
      <c r="C160" s="35">
        <f>C158-C159</f>
        <v/>
      </c>
      <c r="D160" s="35">
        <f>D158-D159</f>
        <v/>
      </c>
      <c r="E160" s="35">
        <f>E158-E159</f>
        <v/>
      </c>
      <c r="F160" s="35">
        <f>F158-F159</f>
        <v/>
      </c>
      <c r="I160" t="inlineStr">
        <is>
          <t>T</t>
        </is>
      </c>
    </row>
  </sheetData>
  <mergeCells count="20">
    <mergeCell ref="A70:E70"/>
    <mergeCell ref="A146:E146"/>
    <mergeCell ref="A153:E153"/>
    <mergeCell ref="A2:F2"/>
    <mergeCell ref="A128:E128"/>
    <mergeCell ref="A108:E108"/>
    <mergeCell ref="A37:E37"/>
    <mergeCell ref="A84:E84"/>
    <mergeCell ref="A12:E12"/>
    <mergeCell ref="A26:E26"/>
    <mergeCell ref="A135:E135"/>
    <mergeCell ref="A17:E17"/>
    <mergeCell ref="A122:E122"/>
    <mergeCell ref="A140:E140"/>
    <mergeCell ref="A4:E4"/>
    <mergeCell ref="A100:E100"/>
    <mergeCell ref="A52:E52"/>
    <mergeCell ref="A1:F1"/>
    <mergeCell ref="A115:E115"/>
    <mergeCell ref="A44:E44"/>
  </mergeCell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2026-03-11T02:31:34Z</dcterms:created>
  <dcterms:modified xmlns:dcterms="http://purl.org/dc/terms/" xmlns:xsi="http://www.w3.org/2001/XMLSchema-instance" xsi:type="dcterms:W3CDTF">2026-03-11T02:31:40Z</dcterms:modified>
</cp:coreProperties>
</file>